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8"/>
  <workbookPr/>
  <mc:AlternateContent xmlns:mc="http://schemas.openxmlformats.org/markup-compatibility/2006">
    <mc:Choice Requires="x15">
      <x15ac:absPath xmlns:x15ac="http://schemas.microsoft.com/office/spreadsheetml/2010/11/ac" url="C:\Users\israfilova_em\Desktop\"/>
    </mc:Choice>
  </mc:AlternateContent>
  <xr:revisionPtr revIDLastSave="0" documentId="13_ncr:1_{56A5A601-13E9-425D-ABDA-15A4E00CE064}" xr6:coauthVersionLast="36" xr6:coauthVersionMax="36" xr10:uidLastSave="{00000000-0000-0000-0000-000000000000}"/>
  <bookViews>
    <workbookView xWindow="0" yWindow="0" windowWidth="28800" windowHeight="11625" tabRatio="734" activeTab="2" xr2:uid="{00000000-000D-0000-FFFF-FFFF00000000}"/>
  </bookViews>
  <sheets>
    <sheet name="Прил 10" sheetId="13" r:id="rId1"/>
    <sheet name="Прил 11" sheetId="14" r:id="rId2"/>
    <sheet name="Прил 12" sheetId="15" r:id="rId3"/>
    <sheet name="Прил 13" sheetId="16" r:id="rId4"/>
    <sheet name="Прил 14" sheetId="17" r:id="rId5"/>
    <sheet name="Прил 15" sheetId="18" r:id="rId6"/>
    <sheet name="Прил 16" sheetId="19" r:id="rId7"/>
    <sheet name="Прил 17" sheetId="20" r:id="rId8"/>
    <sheet name="Прил 18" sheetId="21" r:id="rId9"/>
    <sheet name="Прил 20" sheetId="23" r:id="rId10"/>
  </sheets>
  <definedNames>
    <definedName name="_xlnm.Print_Titles" localSheetId="0">'Прил 10'!$14:$16</definedName>
    <definedName name="_xlnm.Print_Titles" localSheetId="1">'Прил 11'!$14:$18</definedName>
    <definedName name="_xlnm.Print_Titles" localSheetId="2">'Прил 12'!$14:$16</definedName>
    <definedName name="_xlnm.Print_Titles" localSheetId="3">'Прил 13'!$A:$B,'Прил 13'!$14:$18</definedName>
    <definedName name="_xlnm.Print_Titles" localSheetId="4">'Прил 14'!$14:$17</definedName>
    <definedName name="_xlnm.Print_Titles" localSheetId="5">'Прил 15'!$14:$17</definedName>
    <definedName name="_xlnm.Print_Titles" localSheetId="6">'Прил 16'!$14:$17</definedName>
    <definedName name="_xlnm.Print_Titles" localSheetId="7">'Прил 17'!$14:$17</definedName>
    <definedName name="_xlnm.Print_Titles" localSheetId="8">'Прил 18'!$13:$16</definedName>
    <definedName name="_xlnm.Print_Titles" localSheetId="9">'Прил 20'!$16:$17</definedName>
    <definedName name="_xlnm.Print_Area" localSheetId="0">'Прил 10'!$A$1:$T$184</definedName>
    <definedName name="_xlnm.Print_Area" localSheetId="1">'Прил 11'!$A$1:$X$186</definedName>
    <definedName name="_xlnm.Print_Area" localSheetId="9">'Прил 20'!$A$1:$M$461</definedName>
  </definedNames>
  <calcPr calcId="191029"/>
</workbook>
</file>

<file path=xl/calcChain.xml><?xml version="1.0" encoding="utf-8"?>
<calcChain xmlns="http://schemas.openxmlformats.org/spreadsheetml/2006/main">
  <c r="L76" i="23" l="1"/>
  <c r="L77" i="23"/>
  <c r="L41" i="23"/>
  <c r="S166" i="13"/>
  <c r="J342" i="23" l="1"/>
  <c r="J344" i="23" l="1"/>
  <c r="J181" i="23"/>
  <c r="J189" i="23"/>
  <c r="J208" i="23" l="1"/>
  <c r="J61" i="23"/>
  <c r="J59" i="23" s="1"/>
  <c r="CA174" i="16" l="1"/>
  <c r="CD173" i="18"/>
  <c r="BZ173" i="18"/>
  <c r="BY173" i="18"/>
  <c r="BZ172" i="18"/>
  <c r="BY172" i="18"/>
  <c r="BZ171" i="18"/>
  <c r="BY171" i="18"/>
  <c r="BZ170" i="18"/>
  <c r="BY170" i="18"/>
  <c r="BZ169" i="18"/>
  <c r="BY169" i="18"/>
  <c r="BZ168" i="18"/>
  <c r="BY168" i="18"/>
  <c r="BZ157" i="18"/>
  <c r="BY157" i="18"/>
  <c r="BZ123" i="18"/>
  <c r="BY123" i="18"/>
  <c r="BY174" i="16"/>
  <c r="BY173" i="16"/>
  <c r="BY172" i="16"/>
  <c r="BY171" i="16"/>
  <c r="BY170" i="16"/>
  <c r="BY169" i="16"/>
  <c r="BY158" i="16"/>
  <c r="BY124" i="16"/>
  <c r="U172" i="15"/>
  <c r="T172" i="15"/>
  <c r="T171" i="15"/>
  <c r="U171" i="15" s="1"/>
  <c r="U170" i="15"/>
  <c r="T170" i="15"/>
  <c r="T169" i="15"/>
  <c r="U169" i="15" s="1"/>
  <c r="T168" i="15"/>
  <c r="U168" i="15" s="1"/>
  <c r="T167" i="15"/>
  <c r="U167" i="15" s="1"/>
  <c r="T156" i="15"/>
  <c r="U156" i="15" s="1"/>
  <c r="T122" i="15"/>
  <c r="U122" i="15" s="1"/>
  <c r="S167" i="13"/>
  <c r="R172" i="13"/>
  <c r="S172" i="13" s="1"/>
  <c r="R171" i="13"/>
  <c r="S171" i="13" s="1"/>
  <c r="R170" i="13"/>
  <c r="S170" i="13" s="1"/>
  <c r="R169" i="13"/>
  <c r="S169" i="13" s="1"/>
  <c r="R168" i="13"/>
  <c r="S168" i="13" s="1"/>
  <c r="R167" i="13"/>
  <c r="R156" i="13"/>
  <c r="R122" i="13"/>
  <c r="S122" i="13" s="1"/>
  <c r="D156" i="21" l="1"/>
  <c r="D172" i="13"/>
  <c r="D171" i="13"/>
  <c r="D170" i="13"/>
  <c r="D169" i="13"/>
  <c r="D168" i="13"/>
  <c r="D167" i="13"/>
  <c r="D156" i="13"/>
  <c r="D122" i="13"/>
  <c r="AM187" i="19" l="1"/>
  <c r="D187" i="19"/>
  <c r="K156" i="21" l="1"/>
  <c r="J156" i="21"/>
  <c r="AJ168" i="21"/>
  <c r="AK168" i="21"/>
  <c r="AJ169" i="21"/>
  <c r="AK169" i="21"/>
  <c r="AJ170" i="21"/>
  <c r="AK170" i="21"/>
  <c r="AJ171" i="21"/>
  <c r="AK171" i="21"/>
  <c r="AJ172" i="21"/>
  <c r="AK172" i="21"/>
  <c r="AK167" i="21"/>
  <c r="AJ167" i="21"/>
  <c r="AC122" i="21"/>
  <c r="AB122" i="21"/>
  <c r="G157" i="17"/>
  <c r="I123" i="17"/>
  <c r="B168" i="21" l="1"/>
  <c r="C168" i="21"/>
  <c r="B169" i="21"/>
  <c r="C169" i="21"/>
  <c r="B170" i="21"/>
  <c r="C170" i="21"/>
  <c r="B171" i="21"/>
  <c r="C171" i="21"/>
  <c r="B172" i="21"/>
  <c r="C172" i="21"/>
  <c r="C156" i="21"/>
  <c r="B156" i="21"/>
  <c r="AF169" i="20"/>
  <c r="AG169" i="20"/>
  <c r="AI169" i="20"/>
  <c r="AJ169" i="20"/>
  <c r="AO169" i="20"/>
  <c r="AT169" i="20"/>
  <c r="AY169" i="20"/>
  <c r="BB169" i="20"/>
  <c r="AH169" i="20" s="1"/>
  <c r="AF170" i="20"/>
  <c r="AE170" i="20" s="1"/>
  <c r="AG170" i="20"/>
  <c r="AI170" i="20"/>
  <c r="AJ170" i="20"/>
  <c r="AO170" i="20"/>
  <c r="AT170" i="20"/>
  <c r="AY170" i="20"/>
  <c r="BB170" i="20" s="1"/>
  <c r="AH170" i="20" s="1"/>
  <c r="AF171" i="20"/>
  <c r="AG171" i="20"/>
  <c r="AI171" i="20"/>
  <c r="AJ171" i="20"/>
  <c r="AO171" i="20"/>
  <c r="AT171" i="20"/>
  <c r="AY171" i="20"/>
  <c r="BB171" i="20" s="1"/>
  <c r="AH171" i="20" s="1"/>
  <c r="AF172" i="20"/>
  <c r="AG172" i="20"/>
  <c r="AI172" i="20"/>
  <c r="AJ172" i="20"/>
  <c r="AO172" i="20"/>
  <c r="AT172" i="20"/>
  <c r="AY172" i="20"/>
  <c r="BB172" i="20" s="1"/>
  <c r="AH172" i="20" s="1"/>
  <c r="AF173" i="20"/>
  <c r="AG173" i="20"/>
  <c r="AI173" i="20"/>
  <c r="AJ173" i="20"/>
  <c r="AO173" i="20"/>
  <c r="AT173" i="20"/>
  <c r="AY173" i="20"/>
  <c r="BB173" i="20" s="1"/>
  <c r="AH173" i="20" s="1"/>
  <c r="T170" i="20"/>
  <c r="Y170" i="20"/>
  <c r="AB170" i="20" s="1"/>
  <c r="H170" i="20" s="1"/>
  <c r="T171" i="20"/>
  <c r="Y171" i="20"/>
  <c r="AB171" i="20"/>
  <c r="H171" i="20" s="1"/>
  <c r="T172" i="20"/>
  <c r="Y172" i="20"/>
  <c r="AB172" i="20" s="1"/>
  <c r="H172" i="20" s="1"/>
  <c r="T173" i="20"/>
  <c r="Y173" i="20"/>
  <c r="AB173" i="20" s="1"/>
  <c r="O170" i="20"/>
  <c r="O171" i="20"/>
  <c r="O172" i="20"/>
  <c r="O173" i="20"/>
  <c r="J169" i="20"/>
  <c r="J170" i="20"/>
  <c r="J171" i="20"/>
  <c r="J172" i="20"/>
  <c r="J173" i="20"/>
  <c r="F169" i="20"/>
  <c r="G169" i="20"/>
  <c r="I169" i="20"/>
  <c r="F170" i="20"/>
  <c r="G170" i="20"/>
  <c r="I170" i="20"/>
  <c r="F171" i="20"/>
  <c r="G171" i="20"/>
  <c r="I171" i="20"/>
  <c r="F172" i="20"/>
  <c r="G172" i="20"/>
  <c r="I172" i="20"/>
  <c r="F173" i="20"/>
  <c r="G173" i="20"/>
  <c r="I173" i="20"/>
  <c r="Y123" i="20"/>
  <c r="Z123" i="20" s="1"/>
  <c r="B169" i="20"/>
  <c r="C169" i="20"/>
  <c r="B170" i="20"/>
  <c r="C170" i="20"/>
  <c r="B171" i="20"/>
  <c r="C171" i="20"/>
  <c r="B172" i="20"/>
  <c r="C172" i="20"/>
  <c r="B173" i="20"/>
  <c r="C173" i="20"/>
  <c r="AN169" i="18"/>
  <c r="AO169" i="18"/>
  <c r="AP169" i="18"/>
  <c r="AQ169" i="18"/>
  <c r="AR169" i="18"/>
  <c r="AS169" i="18"/>
  <c r="AT169" i="18"/>
  <c r="AN170" i="18"/>
  <c r="AO170" i="18"/>
  <c r="AP170" i="18"/>
  <c r="AQ170" i="18"/>
  <c r="AR170" i="18"/>
  <c r="AS170" i="18"/>
  <c r="AT170" i="18"/>
  <c r="AN171" i="18"/>
  <c r="AO171" i="18"/>
  <c r="AP171" i="18"/>
  <c r="AQ171" i="18"/>
  <c r="AR171" i="18"/>
  <c r="AS171" i="18"/>
  <c r="AT171" i="18"/>
  <c r="AN172" i="18"/>
  <c r="AO172" i="18"/>
  <c r="AP172" i="18"/>
  <c r="AQ172" i="18"/>
  <c r="AR172" i="18"/>
  <c r="AS172" i="18"/>
  <c r="AT172" i="18"/>
  <c r="AN173" i="18"/>
  <c r="AO173" i="18"/>
  <c r="AP173" i="18"/>
  <c r="AQ173" i="18"/>
  <c r="AR173" i="18"/>
  <c r="AS173" i="18"/>
  <c r="AT173" i="18"/>
  <c r="AG170" i="18"/>
  <c r="AH170" i="18"/>
  <c r="AK170" i="18"/>
  <c r="AL170" i="18"/>
  <c r="AM170" i="18"/>
  <c r="AG171" i="18"/>
  <c r="AH171" i="18"/>
  <c r="AK171" i="18"/>
  <c r="AL171" i="18"/>
  <c r="AM171" i="18"/>
  <c r="AG172" i="18"/>
  <c r="AH172" i="18"/>
  <c r="AK172" i="18"/>
  <c r="AL172" i="18"/>
  <c r="AM172" i="18"/>
  <c r="L170" i="18"/>
  <c r="BW170" i="18" s="1"/>
  <c r="M170" i="18"/>
  <c r="BX170" i="18" s="1"/>
  <c r="P170" i="18"/>
  <c r="Q170" i="18"/>
  <c r="R170" i="18"/>
  <c r="CC170" i="18" s="1"/>
  <c r="S170" i="18"/>
  <c r="T170" i="18"/>
  <c r="F170" i="18" s="1"/>
  <c r="W170" i="18"/>
  <c r="X170" i="18"/>
  <c r="Y170" i="18"/>
  <c r="Z170" i="18"/>
  <c r="AA170" i="18"/>
  <c r="AD170" i="18"/>
  <c r="AE170" i="18"/>
  <c r="L171" i="18"/>
  <c r="BW171" i="18" s="1"/>
  <c r="M171" i="18"/>
  <c r="P171" i="18"/>
  <c r="CA171" i="18" s="1"/>
  <c r="Q171" i="18"/>
  <c r="R171" i="18"/>
  <c r="CC171" i="18" s="1"/>
  <c r="S171" i="18"/>
  <c r="T171" i="18"/>
  <c r="W171" i="18"/>
  <c r="X171" i="18"/>
  <c r="Y171" i="18"/>
  <c r="Z171" i="18"/>
  <c r="AA171" i="18"/>
  <c r="AD171" i="18"/>
  <c r="AE171" i="18"/>
  <c r="L172" i="18"/>
  <c r="BW172" i="18" s="1"/>
  <c r="M172" i="18"/>
  <c r="P172" i="18"/>
  <c r="CA172" i="18" s="1"/>
  <c r="Q172" i="18"/>
  <c r="R172" i="18"/>
  <c r="CC172" i="18" s="1"/>
  <c r="S172" i="18"/>
  <c r="T172" i="18"/>
  <c r="W172" i="18"/>
  <c r="X172" i="18"/>
  <c r="Y172" i="18"/>
  <c r="Z172" i="18"/>
  <c r="AA172" i="18"/>
  <c r="AD172" i="18"/>
  <c r="AE172" i="18"/>
  <c r="AF169" i="18"/>
  <c r="AF170" i="18"/>
  <c r="AF171" i="18"/>
  <c r="AF172" i="18"/>
  <c r="AF173" i="18"/>
  <c r="G169" i="18"/>
  <c r="H169" i="18"/>
  <c r="G170" i="18"/>
  <c r="H170" i="18"/>
  <c r="G171" i="18"/>
  <c r="H171" i="18"/>
  <c r="G172" i="18"/>
  <c r="H172" i="18"/>
  <c r="G173" i="18"/>
  <c r="H173" i="18"/>
  <c r="B169" i="18"/>
  <c r="C169" i="18"/>
  <c r="B170" i="18"/>
  <c r="C170" i="18"/>
  <c r="B171" i="18"/>
  <c r="C171" i="18"/>
  <c r="B172" i="18"/>
  <c r="C172" i="18"/>
  <c r="B173" i="18"/>
  <c r="C173" i="18"/>
  <c r="R182" i="14"/>
  <c r="P180" i="15" s="1"/>
  <c r="AQ182" i="16" s="1"/>
  <c r="Z179" i="17" s="1"/>
  <c r="BA183" i="18" s="1"/>
  <c r="C182" i="14"/>
  <c r="C180" i="15" s="1"/>
  <c r="G182" i="16" s="1"/>
  <c r="C179" i="17" s="1"/>
  <c r="F183" i="18" s="1"/>
  <c r="BX174" i="16"/>
  <c r="AT174" i="16"/>
  <c r="AS174" i="16"/>
  <c r="AR174" i="16"/>
  <c r="AQ174" i="16"/>
  <c r="AP174" i="16"/>
  <c r="AO174" i="16"/>
  <c r="AN174" i="16"/>
  <c r="AT173" i="16"/>
  <c r="AS173" i="16"/>
  <c r="AR173" i="16"/>
  <c r="AQ173" i="16"/>
  <c r="AP173" i="16"/>
  <c r="AO173" i="16"/>
  <c r="AN173" i="16"/>
  <c r="AT172" i="16"/>
  <c r="AS172" i="16"/>
  <c r="AR172" i="16"/>
  <c r="AQ172" i="16"/>
  <c r="AP172" i="16"/>
  <c r="AO172" i="16"/>
  <c r="AN172" i="16"/>
  <c r="AT171" i="16"/>
  <c r="AS171" i="16"/>
  <c r="AR171" i="16"/>
  <c r="AQ171" i="16"/>
  <c r="AP171" i="16"/>
  <c r="AO171" i="16"/>
  <c r="AN171" i="16"/>
  <c r="AT170" i="16"/>
  <c r="AS170" i="16"/>
  <c r="AR170" i="16"/>
  <c r="AQ170" i="16"/>
  <c r="AP170" i="16"/>
  <c r="AO170" i="16"/>
  <c r="AN170" i="16"/>
  <c r="AT169" i="16"/>
  <c r="AS169" i="16"/>
  <c r="AR169" i="16"/>
  <c r="AQ169" i="16"/>
  <c r="AP169" i="16"/>
  <c r="AO169" i="16"/>
  <c r="AN169" i="16"/>
  <c r="AN158" i="16"/>
  <c r="AT158" i="16"/>
  <c r="AS158" i="16"/>
  <c r="AR158" i="16"/>
  <c r="E156" i="21" s="1"/>
  <c r="AQ158" i="16"/>
  <c r="AP158" i="16"/>
  <c r="AO158" i="16"/>
  <c r="AT124" i="16"/>
  <c r="E170" i="16"/>
  <c r="G170" i="16"/>
  <c r="H170" i="16"/>
  <c r="I170" i="16"/>
  <c r="J170" i="16"/>
  <c r="K170" i="16"/>
  <c r="E171" i="16"/>
  <c r="G171" i="16"/>
  <c r="H171" i="16"/>
  <c r="I171" i="16"/>
  <c r="J171" i="16"/>
  <c r="K171" i="16"/>
  <c r="E172" i="16"/>
  <c r="G172" i="16"/>
  <c r="H172" i="16"/>
  <c r="I172" i="16"/>
  <c r="J172" i="16"/>
  <c r="K172" i="16"/>
  <c r="E173" i="16"/>
  <c r="G173" i="16"/>
  <c r="H173" i="16"/>
  <c r="I173" i="16"/>
  <c r="J173" i="16"/>
  <c r="K173" i="16"/>
  <c r="E174" i="16"/>
  <c r="G174" i="16"/>
  <c r="H174" i="16"/>
  <c r="I174" i="16"/>
  <c r="J174" i="16"/>
  <c r="K174" i="16"/>
  <c r="B170" i="16"/>
  <c r="C170" i="16"/>
  <c r="B171" i="16"/>
  <c r="C171" i="16"/>
  <c r="B172" i="16"/>
  <c r="C172" i="16"/>
  <c r="B173" i="16"/>
  <c r="C173" i="16"/>
  <c r="B174" i="16"/>
  <c r="C174" i="16"/>
  <c r="U165" i="15"/>
  <c r="U164" i="15"/>
  <c r="U163" i="15"/>
  <c r="U161" i="15"/>
  <c r="U160" i="15"/>
  <c r="U159" i="15"/>
  <c r="U158" i="15"/>
  <c r="U154" i="15"/>
  <c r="U153" i="15"/>
  <c r="U152" i="15"/>
  <c r="U151" i="15"/>
  <c r="U150" i="15"/>
  <c r="U149" i="15"/>
  <c r="U148" i="15"/>
  <c r="U147" i="15"/>
  <c r="U145" i="15"/>
  <c r="U144" i="15"/>
  <c r="U143" i="15"/>
  <c r="U141" i="15"/>
  <c r="U140" i="15"/>
  <c r="U139" i="15"/>
  <c r="U136" i="15"/>
  <c r="U135" i="15"/>
  <c r="U134" i="15"/>
  <c r="U132" i="15"/>
  <c r="U131" i="15"/>
  <c r="U130" i="15"/>
  <c r="U128" i="15"/>
  <c r="U127" i="15"/>
  <c r="U126" i="15"/>
  <c r="U120" i="15"/>
  <c r="U119" i="15"/>
  <c r="U118" i="15"/>
  <c r="U116" i="15"/>
  <c r="U115" i="15"/>
  <c r="U114" i="15"/>
  <c r="U112" i="15"/>
  <c r="U111" i="15"/>
  <c r="U110" i="15"/>
  <c r="U108" i="15"/>
  <c r="U107" i="15"/>
  <c r="U106" i="15"/>
  <c r="U103" i="15"/>
  <c r="U102" i="15"/>
  <c r="U101" i="15"/>
  <c r="U89" i="15"/>
  <c r="U88" i="15"/>
  <c r="U87" i="15"/>
  <c r="U85" i="15"/>
  <c r="U84" i="15"/>
  <c r="U79" i="15"/>
  <c r="U78" i="15"/>
  <c r="U77" i="15"/>
  <c r="U76" i="15"/>
  <c r="U75" i="15"/>
  <c r="U74" i="15"/>
  <c r="U73" i="15"/>
  <c r="U72" i="15"/>
  <c r="U71" i="15"/>
  <c r="U70" i="15"/>
  <c r="U69" i="15"/>
  <c r="U68" i="15"/>
  <c r="U67" i="15"/>
  <c r="U66" i="15"/>
  <c r="U65" i="15"/>
  <c r="U64" i="15"/>
  <c r="U63" i="15"/>
  <c r="U62" i="15"/>
  <c r="U61" i="15"/>
  <c r="U60" i="15"/>
  <c r="U59" i="15"/>
  <c r="U58" i="15"/>
  <c r="U57" i="15"/>
  <c r="U56" i="15"/>
  <c r="U55" i="15"/>
  <c r="U54" i="15"/>
  <c r="U53" i="15"/>
  <c r="U52" i="15"/>
  <c r="U51" i="15"/>
  <c r="U50" i="15"/>
  <c r="U49" i="15"/>
  <c r="U48" i="15"/>
  <c r="U47" i="15"/>
  <c r="U46" i="15"/>
  <c r="U45" i="15"/>
  <c r="U44" i="15"/>
  <c r="U43" i="15"/>
  <c r="U42" i="15"/>
  <c r="U41" i="15"/>
  <c r="U40" i="15"/>
  <c r="U39" i="15"/>
  <c r="U38" i="15"/>
  <c r="U37" i="15"/>
  <c r="U36" i="15"/>
  <c r="U35" i="15"/>
  <c r="U34" i="15"/>
  <c r="U33" i="15"/>
  <c r="U32" i="15"/>
  <c r="U31" i="15"/>
  <c r="U30" i="15"/>
  <c r="U29" i="15"/>
  <c r="U28" i="15"/>
  <c r="N168" i="15"/>
  <c r="H168" i="15" s="1"/>
  <c r="D170" i="16" s="1"/>
  <c r="AA170" i="16" s="1"/>
  <c r="F170" i="16" s="1"/>
  <c r="N169" i="15"/>
  <c r="H169" i="15" s="1"/>
  <c r="D171" i="16" s="1"/>
  <c r="AA171" i="16" s="1"/>
  <c r="F171" i="16" s="1"/>
  <c r="N170" i="15"/>
  <c r="H170" i="15" s="1"/>
  <c r="D172" i="16" s="1"/>
  <c r="AA172" i="16" s="1"/>
  <c r="F172" i="16" s="1"/>
  <c r="N171" i="15"/>
  <c r="H171" i="15" s="1"/>
  <c r="D173" i="16" s="1"/>
  <c r="AA173" i="16" s="1"/>
  <c r="F173" i="16" s="1"/>
  <c r="N172" i="15"/>
  <c r="H172" i="15" s="1"/>
  <c r="D174" i="16" s="1"/>
  <c r="AA174" i="16" s="1"/>
  <c r="F174" i="16" s="1"/>
  <c r="N167" i="15"/>
  <c r="I168" i="15"/>
  <c r="I169" i="15"/>
  <c r="I170" i="15"/>
  <c r="I171" i="15"/>
  <c r="I172" i="15"/>
  <c r="D168" i="15"/>
  <c r="G168" i="15" s="1"/>
  <c r="D169" i="15"/>
  <c r="G169" i="15" s="1"/>
  <c r="S169" i="15" s="1"/>
  <c r="D170" i="15"/>
  <c r="G170" i="15" s="1"/>
  <c r="D171" i="15"/>
  <c r="G171" i="15" s="1"/>
  <c r="D172" i="15"/>
  <c r="G172" i="15" s="1"/>
  <c r="S172" i="15" s="1"/>
  <c r="D167" i="15"/>
  <c r="B168" i="15"/>
  <c r="C168" i="15"/>
  <c r="B169" i="15"/>
  <c r="C169" i="15"/>
  <c r="B170" i="15"/>
  <c r="C170" i="15"/>
  <c r="B171" i="15"/>
  <c r="C171" i="15"/>
  <c r="B172" i="15"/>
  <c r="C172" i="15"/>
  <c r="S165" i="13"/>
  <c r="S164" i="13"/>
  <c r="S163" i="13"/>
  <c r="S161" i="13"/>
  <c r="S160" i="13"/>
  <c r="S159" i="13"/>
  <c r="S158" i="13"/>
  <c r="S154" i="13"/>
  <c r="S153" i="13"/>
  <c r="S152" i="13"/>
  <c r="S151" i="13"/>
  <c r="S150" i="13"/>
  <c r="S149" i="13"/>
  <c r="S148" i="13"/>
  <c r="S147" i="13"/>
  <c r="S145" i="13"/>
  <c r="S144" i="13"/>
  <c r="S143" i="13"/>
  <c r="S141" i="13"/>
  <c r="S140" i="13"/>
  <c r="S139" i="13"/>
  <c r="S136" i="13"/>
  <c r="S135" i="13"/>
  <c r="S134" i="13"/>
  <c r="S132" i="13"/>
  <c r="S131" i="13"/>
  <c r="S130" i="13"/>
  <c r="S128" i="13"/>
  <c r="S127" i="13"/>
  <c r="S126" i="13"/>
  <c r="S120" i="13"/>
  <c r="S119" i="13"/>
  <c r="S118" i="13"/>
  <c r="S116" i="13"/>
  <c r="S115" i="13"/>
  <c r="S114" i="13"/>
  <c r="S112" i="13"/>
  <c r="S111" i="13"/>
  <c r="S110" i="13"/>
  <c r="S108" i="13"/>
  <c r="S107" i="13"/>
  <c r="S106" i="13"/>
  <c r="S103" i="13"/>
  <c r="S102" i="13"/>
  <c r="S101" i="13"/>
  <c r="S89" i="13"/>
  <c r="S88" i="13"/>
  <c r="S87" i="13"/>
  <c r="S85" i="13"/>
  <c r="S84" i="13"/>
  <c r="S79" i="13"/>
  <c r="S78" i="13"/>
  <c r="S77" i="13"/>
  <c r="S76" i="13"/>
  <c r="S75" i="13"/>
  <c r="S74" i="13"/>
  <c r="S73" i="13"/>
  <c r="S72" i="13"/>
  <c r="S71" i="13"/>
  <c r="S70" i="13"/>
  <c r="S69" i="13"/>
  <c r="S68" i="13"/>
  <c r="S67" i="13"/>
  <c r="S66" i="13"/>
  <c r="S65" i="13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R19" i="13"/>
  <c r="L170" i="14"/>
  <c r="I170" i="14" s="1"/>
  <c r="L171" i="14"/>
  <c r="I171" i="14" s="1"/>
  <c r="L172" i="14"/>
  <c r="L173" i="14"/>
  <c r="L174" i="14"/>
  <c r="I174" i="14" s="1"/>
  <c r="L169" i="14"/>
  <c r="G170" i="14"/>
  <c r="G171" i="14"/>
  <c r="D171" i="14" s="1"/>
  <c r="G172" i="14"/>
  <c r="G173" i="14"/>
  <c r="D173" i="14" s="1"/>
  <c r="G174" i="14"/>
  <c r="G169" i="14"/>
  <c r="L124" i="14"/>
  <c r="G124" i="14"/>
  <c r="D172" i="14"/>
  <c r="B170" i="14"/>
  <c r="C170" i="14"/>
  <c r="B171" i="14"/>
  <c r="C171" i="14"/>
  <c r="B172" i="14"/>
  <c r="C172" i="14"/>
  <c r="B173" i="14"/>
  <c r="C173" i="14"/>
  <c r="B174" i="14"/>
  <c r="C174" i="14"/>
  <c r="AD170" i="20" l="1"/>
  <c r="T124" i="14"/>
  <c r="CB172" i="18"/>
  <c r="BX171" i="18"/>
  <c r="CB170" i="18"/>
  <c r="AD173" i="20"/>
  <c r="AD169" i="20"/>
  <c r="T173" i="14"/>
  <c r="S168" i="15"/>
  <c r="CA170" i="18"/>
  <c r="AD172" i="20"/>
  <c r="I172" i="14"/>
  <c r="T172" i="14"/>
  <c r="BX172" i="18"/>
  <c r="CB171" i="18"/>
  <c r="AD171" i="20"/>
  <c r="S171" i="15"/>
  <c r="S170" i="15"/>
  <c r="D183" i="19"/>
  <c r="C181" i="20"/>
  <c r="C180" i="21" s="1"/>
  <c r="AM183" i="19"/>
  <c r="AD181" i="20"/>
  <c r="AC180" i="21" s="1"/>
  <c r="AE172" i="20"/>
  <c r="AE171" i="20"/>
  <c r="AE173" i="20"/>
  <c r="AE169" i="20"/>
  <c r="E172" i="20"/>
  <c r="E170" i="20"/>
  <c r="E171" i="20"/>
  <c r="E172" i="18"/>
  <c r="J170" i="18"/>
  <c r="K172" i="18"/>
  <c r="I172" i="18"/>
  <c r="E170" i="18"/>
  <c r="F171" i="18"/>
  <c r="I170" i="18"/>
  <c r="K170" i="18"/>
  <c r="J172" i="18"/>
  <c r="J171" i="18"/>
  <c r="K171" i="18"/>
  <c r="E171" i="18"/>
  <c r="F172" i="18"/>
  <c r="I171" i="18"/>
  <c r="I173" i="14"/>
  <c r="N173" i="14" s="1"/>
  <c r="N172" i="14"/>
  <c r="T169" i="14"/>
  <c r="T171" i="14"/>
  <c r="N171" i="14"/>
  <c r="T174" i="14"/>
  <c r="T170" i="14"/>
  <c r="D170" i="14"/>
  <c r="N170" i="14" s="1"/>
  <c r="D174" i="14"/>
  <c r="N174" i="14" s="1"/>
  <c r="H168" i="13"/>
  <c r="Q168" i="13" s="1"/>
  <c r="H169" i="13"/>
  <c r="Q169" i="13" s="1"/>
  <c r="H170" i="13"/>
  <c r="Q170" i="13" s="1"/>
  <c r="H171" i="13"/>
  <c r="Q171" i="13" s="1"/>
  <c r="H172" i="13"/>
  <c r="Q172" i="13" s="1"/>
  <c r="G169" i="13" l="1"/>
  <c r="D170" i="20" s="1"/>
  <c r="G170" i="13"/>
  <c r="D171" i="20" s="1"/>
  <c r="G171" i="13"/>
  <c r="D172" i="20" s="1"/>
  <c r="G172" i="13"/>
  <c r="D173" i="20" s="1"/>
  <c r="J100" i="23" l="1"/>
  <c r="BY21" i="16" l="1"/>
  <c r="BW21" i="16"/>
  <c r="T21" i="14"/>
  <c r="N21" i="14"/>
  <c r="T19" i="15"/>
  <c r="G167" i="13" l="1"/>
  <c r="J184" i="23" l="1"/>
  <c r="J300" i="23" l="1"/>
  <c r="R180" i="14" l="1"/>
  <c r="P178" i="15" s="1"/>
  <c r="AQ180" i="16" s="1"/>
  <c r="BA181" i="18" s="1"/>
  <c r="C180" i="14"/>
  <c r="C178" i="15" s="1"/>
  <c r="G180" i="16" s="1"/>
  <c r="F181" i="18" s="1"/>
  <c r="AD179" i="20" l="1"/>
  <c r="AC178" i="21" s="1"/>
  <c r="AM181" i="19"/>
  <c r="C179" i="20"/>
  <c r="C178" i="21" s="1"/>
  <c r="D181" i="19"/>
  <c r="D20" i="20"/>
  <c r="H122" i="13" l="1"/>
  <c r="Q122" i="13" s="1"/>
  <c r="BX122" i="16" l="1"/>
  <c r="BX121" i="16"/>
  <c r="BX120" i="16"/>
  <c r="BX118" i="16"/>
  <c r="BX117" i="16"/>
  <c r="BX116" i="16"/>
  <c r="BX114" i="16"/>
  <c r="BX113" i="16"/>
  <c r="BX112" i="16"/>
  <c r="BX110" i="16"/>
  <c r="BX109" i="16"/>
  <c r="BX108" i="16"/>
  <c r="BX105" i="16"/>
  <c r="BX104" i="16"/>
  <c r="BX103" i="16"/>
  <c r="BX91" i="16"/>
  <c r="BX90" i="16"/>
  <c r="BX89" i="16"/>
  <c r="BX87" i="16"/>
  <c r="BX86" i="16"/>
  <c r="BX85" i="16"/>
  <c r="BX81" i="16"/>
  <c r="BX80" i="16"/>
  <c r="BX79" i="16"/>
  <c r="BX78" i="16"/>
  <c r="BX77" i="16"/>
  <c r="BX76" i="16"/>
  <c r="BX75" i="16"/>
  <c r="BX74" i="16"/>
  <c r="BX73" i="16"/>
  <c r="BX72" i="16"/>
  <c r="BX71" i="16"/>
  <c r="BX70" i="16"/>
  <c r="BX69" i="16"/>
  <c r="BX68" i="16"/>
  <c r="BX67" i="16"/>
  <c r="BX66" i="16"/>
  <c r="BX65" i="16"/>
  <c r="BX64" i="16"/>
  <c r="BX63" i="16"/>
  <c r="BX62" i="16"/>
  <c r="BX61" i="16"/>
  <c r="BX60" i="16"/>
  <c r="BX59" i="16"/>
  <c r="BX58" i="16"/>
  <c r="BX57" i="16"/>
  <c r="BX56" i="16"/>
  <c r="BX55" i="16"/>
  <c r="BX54" i="16"/>
  <c r="BX53" i="16"/>
  <c r="BX52" i="16"/>
  <c r="BX51" i="16"/>
  <c r="BX50" i="16"/>
  <c r="BX49" i="16"/>
  <c r="BX48" i="16"/>
  <c r="BX47" i="16"/>
  <c r="BX46" i="16"/>
  <c r="BX45" i="16"/>
  <c r="BX44" i="16"/>
  <c r="BX43" i="16"/>
  <c r="BX42" i="16"/>
  <c r="BX41" i="16"/>
  <c r="BX40" i="16"/>
  <c r="BX39" i="16"/>
  <c r="BX38" i="16"/>
  <c r="BX37" i="16"/>
  <c r="BX36" i="16"/>
  <c r="BX35" i="16"/>
  <c r="BX34" i="16"/>
  <c r="BX33" i="16"/>
  <c r="BX32" i="16"/>
  <c r="BX31" i="16"/>
  <c r="BX30" i="16"/>
  <c r="S167" i="14"/>
  <c r="S166" i="14"/>
  <c r="S165" i="14"/>
  <c r="S163" i="14"/>
  <c r="S162" i="14"/>
  <c r="S161" i="14"/>
  <c r="S160" i="14"/>
  <c r="S159" i="14"/>
  <c r="S156" i="14"/>
  <c r="S155" i="14"/>
  <c r="S154" i="14"/>
  <c r="S153" i="14"/>
  <c r="S152" i="14"/>
  <c r="S151" i="14"/>
  <c r="S150" i="14"/>
  <c r="S149" i="14"/>
  <c r="S147" i="14"/>
  <c r="S146" i="14"/>
  <c r="S145" i="14"/>
  <c r="S143" i="14"/>
  <c r="S142" i="14"/>
  <c r="S141" i="14"/>
  <c r="S138" i="14"/>
  <c r="S137" i="14"/>
  <c r="S136" i="14"/>
  <c r="S134" i="14"/>
  <c r="S133" i="14"/>
  <c r="S132" i="14"/>
  <c r="S130" i="14"/>
  <c r="S129" i="14"/>
  <c r="S128" i="14"/>
  <c r="S126" i="14"/>
  <c r="S125" i="14"/>
  <c r="S122" i="14"/>
  <c r="S121" i="14"/>
  <c r="S120" i="14"/>
  <c r="S118" i="14"/>
  <c r="S117" i="14"/>
  <c r="S116" i="14"/>
  <c r="S114" i="14"/>
  <c r="S113" i="14"/>
  <c r="S112" i="14"/>
  <c r="S110" i="14"/>
  <c r="S109" i="14"/>
  <c r="S108" i="14"/>
  <c r="S105" i="14"/>
  <c r="S104" i="14"/>
  <c r="S103" i="14"/>
  <c r="S101" i="14"/>
  <c r="S100" i="14"/>
  <c r="S99" i="14"/>
  <c r="S98" i="14"/>
  <c r="S97" i="14"/>
  <c r="S96" i="14"/>
  <c r="S95" i="14"/>
  <c r="S94" i="14"/>
  <c r="S91" i="14"/>
  <c r="S90" i="14"/>
  <c r="S89" i="14"/>
  <c r="S87" i="14"/>
  <c r="S86" i="14"/>
  <c r="S85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Q167" i="14"/>
  <c r="Q166" i="14"/>
  <c r="Q165" i="14"/>
  <c r="Q163" i="14"/>
  <c r="Q162" i="14"/>
  <c r="Q161" i="14"/>
  <c r="Q160" i="14"/>
  <c r="Q159" i="14"/>
  <c r="Q156" i="14"/>
  <c r="Q155" i="14"/>
  <c r="Q154" i="14"/>
  <c r="Q153" i="14"/>
  <c r="Q152" i="14"/>
  <c r="Q151" i="14"/>
  <c r="Q150" i="14"/>
  <c r="Q149" i="14"/>
  <c r="Q147" i="14"/>
  <c r="Q146" i="14"/>
  <c r="Q145" i="14"/>
  <c r="Q143" i="14"/>
  <c r="Q142" i="14"/>
  <c r="Q141" i="14"/>
  <c r="Q138" i="14"/>
  <c r="Q137" i="14"/>
  <c r="Q136" i="14"/>
  <c r="Q134" i="14"/>
  <c r="Q133" i="14"/>
  <c r="Q132" i="14"/>
  <c r="Q130" i="14"/>
  <c r="Q129" i="14"/>
  <c r="Q128" i="14"/>
  <c r="Q126" i="14"/>
  <c r="Q125" i="14"/>
  <c r="Q122" i="14"/>
  <c r="Q121" i="14"/>
  <c r="Q120" i="14"/>
  <c r="Q118" i="14"/>
  <c r="Q117" i="14"/>
  <c r="Q116" i="14"/>
  <c r="Q114" i="14"/>
  <c r="Q113" i="14"/>
  <c r="Q112" i="14"/>
  <c r="Q110" i="14"/>
  <c r="Q109" i="14"/>
  <c r="Q108" i="14"/>
  <c r="Q105" i="14"/>
  <c r="Q104" i="14"/>
  <c r="Q103" i="14"/>
  <c r="Q101" i="14"/>
  <c r="Q100" i="14"/>
  <c r="Q99" i="14"/>
  <c r="Q98" i="14"/>
  <c r="Q97" i="14"/>
  <c r="Q96" i="14"/>
  <c r="Q95" i="14"/>
  <c r="Q94" i="14"/>
  <c r="Q91" i="14"/>
  <c r="Q90" i="14"/>
  <c r="Q89" i="14"/>
  <c r="Q87" i="14"/>
  <c r="Q86" i="14"/>
  <c r="Q85" i="14"/>
  <c r="Q81" i="14"/>
  <c r="Q80" i="14"/>
  <c r="Q79" i="14"/>
  <c r="Q78" i="14"/>
  <c r="Q77" i="14"/>
  <c r="Q76" i="14"/>
  <c r="Q75" i="14"/>
  <c r="Q74" i="14"/>
  <c r="Q73" i="14"/>
  <c r="Q72" i="14"/>
  <c r="Q71" i="14"/>
  <c r="Q70" i="14"/>
  <c r="Q69" i="14"/>
  <c r="Q68" i="14"/>
  <c r="Q67" i="14"/>
  <c r="Q66" i="14"/>
  <c r="Q65" i="14"/>
  <c r="Q64" i="14"/>
  <c r="Q63" i="14"/>
  <c r="Q62" i="14"/>
  <c r="Q61" i="14"/>
  <c r="Q60" i="14"/>
  <c r="Q59" i="14"/>
  <c r="Q58" i="14"/>
  <c r="Q57" i="14"/>
  <c r="Q56" i="14"/>
  <c r="Q55" i="14"/>
  <c r="Q54" i="14"/>
  <c r="Q53" i="14"/>
  <c r="Q52" i="14"/>
  <c r="Q51" i="14"/>
  <c r="Q50" i="14"/>
  <c r="Q49" i="14"/>
  <c r="Q48" i="14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BX167" i="16" l="1"/>
  <c r="BX166" i="16"/>
  <c r="BX165" i="16"/>
  <c r="BX163" i="16"/>
  <c r="BX162" i="16"/>
  <c r="BX161" i="16"/>
  <c r="BX160" i="16"/>
  <c r="BX156" i="16"/>
  <c r="BX155" i="16"/>
  <c r="BX154" i="16"/>
  <c r="BX153" i="16"/>
  <c r="BX152" i="16"/>
  <c r="BX151" i="16"/>
  <c r="BX150" i="16"/>
  <c r="BX149" i="16"/>
  <c r="BX147" i="16"/>
  <c r="BX146" i="16"/>
  <c r="BX145" i="16"/>
  <c r="BX143" i="16"/>
  <c r="BX142" i="16"/>
  <c r="BX141" i="16"/>
  <c r="BX138" i="16"/>
  <c r="BX137" i="16"/>
  <c r="BX136" i="16"/>
  <c r="BX134" i="16"/>
  <c r="BX133" i="16"/>
  <c r="BX132" i="16"/>
  <c r="BX130" i="16"/>
  <c r="BX129" i="16"/>
  <c r="BX128" i="16"/>
  <c r="J164" i="23" l="1"/>
  <c r="J70" i="23" l="1"/>
  <c r="J251" i="23" l="1"/>
  <c r="J367" i="23" l="1"/>
  <c r="I368" i="23"/>
  <c r="I367" i="23"/>
  <c r="J94" i="23" l="1"/>
  <c r="J67" i="23"/>
  <c r="L344" i="23" l="1"/>
  <c r="J371" i="23" l="1"/>
  <c r="AC182" i="21"/>
  <c r="C182" i="21"/>
  <c r="AD183" i="20"/>
  <c r="C183" i="20"/>
  <c r="BA185" i="18"/>
  <c r="AM185" i="19" s="1"/>
  <c r="F185" i="18"/>
  <c r="D185" i="19" s="1"/>
  <c r="Z181" i="17"/>
  <c r="C181" i="17"/>
  <c r="AQ184" i="16"/>
  <c r="G184" i="16"/>
  <c r="P182" i="15"/>
  <c r="C182" i="15"/>
  <c r="R184" i="14"/>
  <c r="C184" i="14"/>
  <c r="E92" i="19" l="1"/>
  <c r="F92" i="19"/>
  <c r="G92" i="19"/>
  <c r="H92" i="19"/>
  <c r="I92" i="19"/>
  <c r="J92" i="19"/>
  <c r="K92" i="19"/>
  <c r="L92" i="19"/>
  <c r="M92" i="19"/>
  <c r="N92" i="19"/>
  <c r="O92" i="19"/>
  <c r="P92" i="19"/>
  <c r="Q92" i="19"/>
  <c r="R92" i="19"/>
  <c r="S92" i="19"/>
  <c r="T92" i="19"/>
  <c r="U92" i="19"/>
  <c r="V92" i="19"/>
  <c r="W92" i="19"/>
  <c r="X92" i="19"/>
  <c r="Y92" i="19"/>
  <c r="Z92" i="19"/>
  <c r="AA92" i="19"/>
  <c r="AB92" i="19"/>
  <c r="AC92" i="19"/>
  <c r="AD92" i="19"/>
  <c r="AE92" i="19"/>
  <c r="AF92" i="19"/>
  <c r="AG92" i="19"/>
  <c r="AH92" i="19"/>
  <c r="AI92" i="19"/>
  <c r="AJ92" i="19"/>
  <c r="AK92" i="19"/>
  <c r="AL92" i="19"/>
  <c r="AM92" i="19"/>
  <c r="AN92" i="19"/>
  <c r="AO92" i="19"/>
  <c r="AP92" i="19"/>
  <c r="AQ92" i="19"/>
  <c r="AR92" i="19"/>
  <c r="AS92" i="19"/>
  <c r="AT92" i="19"/>
  <c r="AU92" i="19"/>
  <c r="AV92" i="19"/>
  <c r="AW92" i="19"/>
  <c r="AX92" i="19"/>
  <c r="AY92" i="19"/>
  <c r="AZ92" i="19"/>
  <c r="BA92" i="19"/>
  <c r="BB92" i="19"/>
  <c r="BC92" i="19"/>
  <c r="BD92" i="19"/>
  <c r="BE92" i="19"/>
  <c r="BF92" i="19"/>
  <c r="BG92" i="19"/>
  <c r="S123" i="17"/>
  <c r="R123" i="17"/>
  <c r="Q123" i="17"/>
  <c r="P123" i="17"/>
  <c r="O123" i="17"/>
  <c r="AO124" i="16" l="1"/>
  <c r="X85" i="14" l="1"/>
  <c r="L440" i="23"/>
  <c r="N440" i="23" s="1"/>
  <c r="N163" i="23"/>
  <c r="N309" i="23"/>
  <c r="N310" i="23"/>
  <c r="N311" i="23"/>
  <c r="N312" i="23"/>
  <c r="N313" i="23"/>
  <c r="N314" i="23"/>
  <c r="N315" i="23"/>
  <c r="N316" i="23"/>
  <c r="N317" i="23"/>
  <c r="N318" i="23"/>
  <c r="N319" i="23"/>
  <c r="N320" i="23"/>
  <c r="N321" i="23"/>
  <c r="N322" i="23"/>
  <c r="N323" i="23"/>
  <c r="N324" i="23"/>
  <c r="N325" i="23"/>
  <c r="N326" i="23"/>
  <c r="N327" i="23"/>
  <c r="N328" i="23"/>
  <c r="N329" i="23"/>
  <c r="N330" i="23"/>
  <c r="N331" i="23"/>
  <c r="N332" i="23"/>
  <c r="N333" i="23"/>
  <c r="N334" i="23"/>
  <c r="N335" i="23"/>
  <c r="N336" i="23"/>
  <c r="N365" i="23"/>
  <c r="N366" i="23"/>
  <c r="N367" i="23"/>
  <c r="N368" i="23"/>
  <c r="N439" i="23"/>
  <c r="K441" i="23"/>
  <c r="J53" i="23"/>
  <c r="L53" i="23" s="1"/>
  <c r="N53" i="23" s="1"/>
  <c r="C167" i="21"/>
  <c r="B167" i="21"/>
  <c r="B123" i="21"/>
  <c r="C123" i="21"/>
  <c r="B124" i="21"/>
  <c r="C124" i="21"/>
  <c r="C122" i="21"/>
  <c r="B122" i="21"/>
  <c r="B93" i="21"/>
  <c r="C93" i="21"/>
  <c r="B94" i="21"/>
  <c r="C94" i="21"/>
  <c r="B95" i="21"/>
  <c r="C95" i="21"/>
  <c r="B96" i="21"/>
  <c r="C96" i="21"/>
  <c r="B97" i="21"/>
  <c r="C97" i="21"/>
  <c r="B98" i="21"/>
  <c r="C98" i="21"/>
  <c r="B99" i="21"/>
  <c r="C99" i="21"/>
  <c r="C92" i="21"/>
  <c r="B92" i="21"/>
  <c r="C83" i="21"/>
  <c r="B83" i="21"/>
  <c r="AY84" i="20"/>
  <c r="BA84" i="20" s="1"/>
  <c r="AT84" i="20"/>
  <c r="AO84" i="20"/>
  <c r="AP84" i="20" s="1"/>
  <c r="AJ84" i="20"/>
  <c r="AJ83" i="20" s="1"/>
  <c r="Y84" i="20"/>
  <c r="Y83" i="20" s="1"/>
  <c r="T84" i="20"/>
  <c r="O84" i="20"/>
  <c r="P84" i="20" s="1"/>
  <c r="J84" i="20"/>
  <c r="J83" i="20" s="1"/>
  <c r="AY94" i="20"/>
  <c r="BA94" i="20" s="1"/>
  <c r="AG94" i="20" s="1"/>
  <c r="AY95" i="20"/>
  <c r="BA95" i="20" s="1"/>
  <c r="AY96" i="20"/>
  <c r="BA96" i="20" s="1"/>
  <c r="AG96" i="20" s="1"/>
  <c r="AY97" i="20"/>
  <c r="BA97" i="20" s="1"/>
  <c r="AG97" i="20" s="1"/>
  <c r="AY98" i="20"/>
  <c r="BA98" i="20" s="1"/>
  <c r="AG98" i="20" s="1"/>
  <c r="AY99" i="20"/>
  <c r="BA99" i="20" s="1"/>
  <c r="AG99" i="20" s="1"/>
  <c r="AY100" i="20"/>
  <c r="BA100" i="20" s="1"/>
  <c r="AG100" i="20" s="1"/>
  <c r="AY93" i="20"/>
  <c r="BA93" i="20" s="1"/>
  <c r="AG93" i="20" s="1"/>
  <c r="AT94" i="20"/>
  <c r="AT95" i="20"/>
  <c r="AT96" i="20"/>
  <c r="AT97" i="20"/>
  <c r="AT98" i="20"/>
  <c r="AT99" i="20"/>
  <c r="AT100" i="20"/>
  <c r="AT93" i="20"/>
  <c r="AO94" i="20"/>
  <c r="AP94" i="20" s="1"/>
  <c r="AF94" i="20" s="1"/>
  <c r="AO95" i="20"/>
  <c r="AP95" i="20" s="1"/>
  <c r="AO96" i="20"/>
  <c r="AP96" i="20" s="1"/>
  <c r="AF96" i="20" s="1"/>
  <c r="AO97" i="20"/>
  <c r="AP97" i="20" s="1"/>
  <c r="AF97" i="20" s="1"/>
  <c r="AO98" i="20"/>
  <c r="AP98" i="20" s="1"/>
  <c r="AF98" i="20" s="1"/>
  <c r="AO99" i="20"/>
  <c r="AP99" i="20" s="1"/>
  <c r="AF99" i="20" s="1"/>
  <c r="AO100" i="20"/>
  <c r="AP100" i="20" s="1"/>
  <c r="AF100" i="20" s="1"/>
  <c r="AO93" i="20"/>
  <c r="AP93" i="20" s="1"/>
  <c r="AF93" i="20" s="1"/>
  <c r="AJ94" i="20"/>
  <c r="AJ95" i="20"/>
  <c r="AJ96" i="20"/>
  <c r="AJ97" i="20"/>
  <c r="AJ98" i="20"/>
  <c r="AJ99" i="20"/>
  <c r="AJ100" i="20"/>
  <c r="AJ93" i="20"/>
  <c r="Y94" i="20"/>
  <c r="Z94" i="20" s="1"/>
  <c r="Y95" i="20"/>
  <c r="Z95" i="20" s="1"/>
  <c r="F95" i="20" s="1"/>
  <c r="Y96" i="20"/>
  <c r="Z96" i="20" s="1"/>
  <c r="F96" i="20" s="1"/>
  <c r="Y97" i="20"/>
  <c r="Z97" i="20" s="1"/>
  <c r="F97" i="20" s="1"/>
  <c r="Y98" i="20"/>
  <c r="Z98" i="20" s="1"/>
  <c r="F98" i="20" s="1"/>
  <c r="Y99" i="20"/>
  <c r="Z99" i="20" s="1"/>
  <c r="F99" i="20" s="1"/>
  <c r="Y100" i="20"/>
  <c r="Z100" i="20" s="1"/>
  <c r="Y93" i="20"/>
  <c r="Z93" i="20" s="1"/>
  <c r="F93" i="20" s="1"/>
  <c r="T94" i="20"/>
  <c r="T95" i="20"/>
  <c r="T96" i="20"/>
  <c r="T97" i="20"/>
  <c r="T98" i="20"/>
  <c r="T99" i="20"/>
  <c r="T100" i="20"/>
  <c r="U100" i="20" s="1"/>
  <c r="U92" i="20" s="1"/>
  <c r="T93" i="20"/>
  <c r="O94" i="20"/>
  <c r="O95" i="20"/>
  <c r="O96" i="20"/>
  <c r="O97" i="20"/>
  <c r="O98" i="20"/>
  <c r="O99" i="20"/>
  <c r="O100" i="20"/>
  <c r="O93" i="20"/>
  <c r="J94" i="20"/>
  <c r="J95" i="20"/>
  <c r="J96" i="20"/>
  <c r="J97" i="20"/>
  <c r="J98" i="20"/>
  <c r="J99" i="20"/>
  <c r="J100" i="20"/>
  <c r="J93" i="20"/>
  <c r="AY168" i="20"/>
  <c r="BB168" i="20" s="1"/>
  <c r="AT168" i="20"/>
  <c r="AO168" i="20"/>
  <c r="AJ168" i="20"/>
  <c r="Y169" i="20"/>
  <c r="AB169" i="20" s="1"/>
  <c r="H169" i="20" s="1"/>
  <c r="E169" i="20" s="1"/>
  <c r="Y168" i="20"/>
  <c r="AB168" i="20" s="1"/>
  <c r="H168" i="20" s="1"/>
  <c r="T169" i="20"/>
  <c r="T168" i="20"/>
  <c r="U168" i="20" s="1"/>
  <c r="F168" i="20" s="1"/>
  <c r="O169" i="20"/>
  <c r="O168" i="20"/>
  <c r="J168" i="20"/>
  <c r="AY158" i="20"/>
  <c r="BA158" i="20" s="1"/>
  <c r="AG158" i="20" s="1"/>
  <c r="AY157" i="20"/>
  <c r="BA157" i="20" s="1"/>
  <c r="AT158" i="20"/>
  <c r="AT157" i="20"/>
  <c r="AO158" i="20"/>
  <c r="AP158" i="20" s="1"/>
  <c r="AF158" i="20" s="1"/>
  <c r="AO157" i="20"/>
  <c r="AP157" i="20" s="1"/>
  <c r="AJ158" i="20"/>
  <c r="AJ157" i="20"/>
  <c r="Y158" i="20"/>
  <c r="Z158" i="20" s="1"/>
  <c r="Y157" i="20"/>
  <c r="T158" i="20"/>
  <c r="T157" i="20"/>
  <c r="O158" i="20"/>
  <c r="O157" i="20"/>
  <c r="P157" i="20" s="1"/>
  <c r="F157" i="20" s="1"/>
  <c r="J158" i="20"/>
  <c r="J157" i="20"/>
  <c r="AY124" i="20"/>
  <c r="AY125" i="20"/>
  <c r="BA125" i="20" s="1"/>
  <c r="AY123" i="20"/>
  <c r="BA123" i="20" s="1"/>
  <c r="AT124" i="20"/>
  <c r="AV124" i="20" s="1"/>
  <c r="AG124" i="20" s="1"/>
  <c r="AO124" i="20"/>
  <c r="AO125" i="20"/>
  <c r="AO123" i="20"/>
  <c r="AJ124" i="20"/>
  <c r="AJ125" i="20"/>
  <c r="AJ123" i="20"/>
  <c r="Y124" i="20"/>
  <c r="G123" i="20"/>
  <c r="J124" i="20"/>
  <c r="J125" i="20"/>
  <c r="J123" i="20"/>
  <c r="O124" i="20"/>
  <c r="O125" i="20"/>
  <c r="O123" i="20"/>
  <c r="T123" i="20"/>
  <c r="AI168" i="20"/>
  <c r="AG168" i="20"/>
  <c r="AF168" i="20"/>
  <c r="AF167" i="20" s="1"/>
  <c r="AF25" i="20" s="1"/>
  <c r="I168" i="20"/>
  <c r="I167" i="20" s="1"/>
  <c r="I25" i="20" s="1"/>
  <c r="G168" i="20"/>
  <c r="G167" i="20" s="1"/>
  <c r="G25" i="20" s="1"/>
  <c r="AI158" i="20"/>
  <c r="AH158" i="20"/>
  <c r="I158" i="20"/>
  <c r="H158" i="20"/>
  <c r="G158" i="20"/>
  <c r="AI157" i="20"/>
  <c r="AH157" i="20"/>
  <c r="I157" i="20"/>
  <c r="I156" i="20" s="1"/>
  <c r="I23" i="20" s="1"/>
  <c r="H157" i="20"/>
  <c r="G157" i="20"/>
  <c r="AI125" i="20"/>
  <c r="AH125" i="20"/>
  <c r="AF125" i="20"/>
  <c r="I125" i="20"/>
  <c r="H125" i="20"/>
  <c r="F125" i="20"/>
  <c r="AI124" i="20"/>
  <c r="AH124" i="20"/>
  <c r="AF124" i="20"/>
  <c r="I124" i="20"/>
  <c r="H124" i="20"/>
  <c r="F124" i="20"/>
  <c r="AI123" i="20"/>
  <c r="AH123" i="20"/>
  <c r="AH122" i="20" s="1"/>
  <c r="I123" i="20"/>
  <c r="H123" i="20"/>
  <c r="AI100" i="20"/>
  <c r="AH100" i="20"/>
  <c r="I100" i="20"/>
  <c r="H100" i="20"/>
  <c r="G100" i="20"/>
  <c r="AI99" i="20"/>
  <c r="AH99" i="20"/>
  <c r="I99" i="20"/>
  <c r="H99" i="20"/>
  <c r="G99" i="20"/>
  <c r="AI98" i="20"/>
  <c r="AH98" i="20"/>
  <c r="I98" i="20"/>
  <c r="H98" i="20"/>
  <c r="G98" i="20"/>
  <c r="AI97" i="20"/>
  <c r="AH97" i="20"/>
  <c r="I97" i="20"/>
  <c r="H97" i="20"/>
  <c r="G97" i="20"/>
  <c r="AI96" i="20"/>
  <c r="AH96" i="20"/>
  <c r="AH92" i="20" s="1"/>
  <c r="AH91" i="20" s="1"/>
  <c r="I96" i="20"/>
  <c r="H96" i="20"/>
  <c r="G96" i="20"/>
  <c r="AI95" i="20"/>
  <c r="AH95" i="20"/>
  <c r="I95" i="20"/>
  <c r="H95" i="20"/>
  <c r="G95" i="20"/>
  <c r="AI94" i="20"/>
  <c r="AH94" i="20"/>
  <c r="I94" i="20"/>
  <c r="H94" i="20"/>
  <c r="G94" i="20"/>
  <c r="AI93" i="20"/>
  <c r="AH93" i="20"/>
  <c r="I93" i="20"/>
  <c r="H93" i="20"/>
  <c r="G93" i="20"/>
  <c r="AI84" i="20"/>
  <c r="AI83" i="20" s="1"/>
  <c r="AH84" i="20"/>
  <c r="AH83" i="20" s="1"/>
  <c r="AH82" i="20" s="1"/>
  <c r="I84" i="20"/>
  <c r="H84" i="20"/>
  <c r="G84" i="20"/>
  <c r="G83" i="20" s="1"/>
  <c r="C168" i="20"/>
  <c r="B168" i="20"/>
  <c r="B158" i="20"/>
  <c r="C158" i="20"/>
  <c r="C157" i="20"/>
  <c r="B157" i="20"/>
  <c r="B124" i="20"/>
  <c r="C124" i="20"/>
  <c r="B125" i="20"/>
  <c r="C125" i="20"/>
  <c r="C123" i="20"/>
  <c r="B123" i="20"/>
  <c r="B94" i="20"/>
  <c r="C94" i="20"/>
  <c r="B95" i="20"/>
  <c r="C95" i="20"/>
  <c r="B96" i="20"/>
  <c r="C96" i="20"/>
  <c r="B97" i="20"/>
  <c r="C97" i="20"/>
  <c r="B98" i="20"/>
  <c r="C98" i="20"/>
  <c r="B99" i="20"/>
  <c r="C99" i="20"/>
  <c r="B100" i="20"/>
  <c r="C100" i="20"/>
  <c r="C93" i="20"/>
  <c r="B93" i="20"/>
  <c r="C84" i="20"/>
  <c r="B84" i="20"/>
  <c r="AH175" i="19"/>
  <c r="AG175" i="19"/>
  <c r="AF175" i="19"/>
  <c r="AE175" i="19"/>
  <c r="AD175" i="19"/>
  <c r="BC175" i="19" s="1"/>
  <c r="I175" i="19"/>
  <c r="H175" i="19"/>
  <c r="BF175" i="19" s="1"/>
  <c r="G175" i="19"/>
  <c r="F175" i="19"/>
  <c r="E175" i="19"/>
  <c r="AH174" i="19"/>
  <c r="AG174" i="19"/>
  <c r="AF174" i="19"/>
  <c r="AE174" i="19"/>
  <c r="AD174" i="19"/>
  <c r="I174" i="19"/>
  <c r="H174" i="19"/>
  <c r="BF174" i="19" s="1"/>
  <c r="G174" i="19"/>
  <c r="F174" i="19"/>
  <c r="E174" i="19"/>
  <c r="AH173" i="19"/>
  <c r="AG173" i="19"/>
  <c r="AF173" i="19"/>
  <c r="AE173" i="19"/>
  <c r="AD173" i="19"/>
  <c r="I173" i="19"/>
  <c r="H173" i="19"/>
  <c r="G173" i="19"/>
  <c r="F173" i="19"/>
  <c r="BD173" i="19" s="1"/>
  <c r="E173" i="19"/>
  <c r="AH172" i="19"/>
  <c r="AG172" i="19"/>
  <c r="AF172" i="19"/>
  <c r="AE172" i="19"/>
  <c r="AD172" i="19"/>
  <c r="I172" i="19"/>
  <c r="H172" i="19"/>
  <c r="G172" i="19"/>
  <c r="F172" i="19"/>
  <c r="BD172" i="19" s="1"/>
  <c r="E172" i="19"/>
  <c r="AH171" i="19"/>
  <c r="AG171" i="19"/>
  <c r="AF171" i="19"/>
  <c r="AE171" i="19"/>
  <c r="AD171" i="19"/>
  <c r="BC171" i="19" s="1"/>
  <c r="I171" i="19"/>
  <c r="H171" i="19"/>
  <c r="G171" i="19"/>
  <c r="F171" i="19"/>
  <c r="E171" i="19"/>
  <c r="AH170" i="19"/>
  <c r="AG170" i="19"/>
  <c r="AF170" i="19"/>
  <c r="AE170" i="19"/>
  <c r="AD170" i="19"/>
  <c r="AD167" i="19" s="1"/>
  <c r="AD25" i="19" s="1"/>
  <c r="I170" i="19"/>
  <c r="H170" i="19"/>
  <c r="BF170" i="19" s="1"/>
  <c r="G170" i="19"/>
  <c r="F170" i="19"/>
  <c r="E170" i="19"/>
  <c r="AH169" i="19"/>
  <c r="AG169" i="19"/>
  <c r="AF169" i="19"/>
  <c r="AE169" i="19"/>
  <c r="AD169" i="19"/>
  <c r="I169" i="19"/>
  <c r="H169" i="19"/>
  <c r="G169" i="19"/>
  <c r="F169" i="19"/>
  <c r="BD169" i="19" s="1"/>
  <c r="E169" i="19"/>
  <c r="AG168" i="19"/>
  <c r="AH168" i="19"/>
  <c r="AF168" i="19"/>
  <c r="AE168" i="19"/>
  <c r="AD168" i="19"/>
  <c r="I168" i="19"/>
  <c r="BG168" i="19" s="1"/>
  <c r="H168" i="19"/>
  <c r="G168" i="19"/>
  <c r="F168" i="19"/>
  <c r="E168" i="19"/>
  <c r="BC173" i="19"/>
  <c r="AT168" i="18"/>
  <c r="AR168" i="18"/>
  <c r="AO168" i="18"/>
  <c r="BT158" i="18"/>
  <c r="BU158" i="18"/>
  <c r="BU156" i="18" s="1"/>
  <c r="BU23" i="18" s="1"/>
  <c r="BV158" i="18"/>
  <c r="BP158" i="18"/>
  <c r="BQ158" i="18"/>
  <c r="BP159" i="18"/>
  <c r="BQ159" i="18"/>
  <c r="BP160" i="18"/>
  <c r="BQ160" i="18"/>
  <c r="BP161" i="18"/>
  <c r="BQ161" i="18"/>
  <c r="BP162" i="18"/>
  <c r="BQ162" i="18"/>
  <c r="BM158" i="18"/>
  <c r="BN158" i="18"/>
  <c r="BN156" i="18" s="1"/>
  <c r="BN23" i="18" s="1"/>
  <c r="BO158" i="18"/>
  <c r="BI158" i="18"/>
  <c r="BJ158" i="18"/>
  <c r="BI159" i="18"/>
  <c r="BJ159" i="18"/>
  <c r="BI160" i="18"/>
  <c r="BJ160" i="18"/>
  <c r="BI161" i="18"/>
  <c r="BJ161" i="18"/>
  <c r="BI162" i="18"/>
  <c r="BJ162" i="18"/>
  <c r="BF158" i="18"/>
  <c r="BG158" i="18"/>
  <c r="BG156" i="18" s="1"/>
  <c r="BG23" i="18" s="1"/>
  <c r="BH158" i="18"/>
  <c r="BB158" i="18"/>
  <c r="BB156" i="18" s="1"/>
  <c r="BB23" i="18" s="1"/>
  <c r="BC158" i="18"/>
  <c r="AY158" i="18"/>
  <c r="AZ158" i="18"/>
  <c r="BA158" i="18"/>
  <c r="AZ157" i="18"/>
  <c r="BA157" i="18"/>
  <c r="AY157" i="18"/>
  <c r="AU158" i="18"/>
  <c r="AV158" i="18"/>
  <c r="AV157" i="18"/>
  <c r="AU157" i="18"/>
  <c r="BT124" i="18"/>
  <c r="BU124" i="18"/>
  <c r="BV124" i="18"/>
  <c r="BV122" i="18" s="1"/>
  <c r="BT125" i="18"/>
  <c r="BU125" i="18"/>
  <c r="BP124" i="18"/>
  <c r="BQ124" i="18"/>
  <c r="BP125" i="18"/>
  <c r="BQ125" i="18"/>
  <c r="BM124" i="18"/>
  <c r="BN124" i="18"/>
  <c r="BO124" i="18"/>
  <c r="BO122" i="18" s="1"/>
  <c r="BM125" i="18"/>
  <c r="BN125" i="18"/>
  <c r="BI124" i="18"/>
  <c r="BJ124" i="18"/>
  <c r="BI125" i="18"/>
  <c r="BJ125" i="18"/>
  <c r="BF124" i="18"/>
  <c r="BG124" i="18"/>
  <c r="BH124" i="18"/>
  <c r="BF125" i="18"/>
  <c r="BG125" i="18"/>
  <c r="BH125" i="18"/>
  <c r="BB124" i="18"/>
  <c r="BC124" i="18"/>
  <c r="BB125" i="18"/>
  <c r="BC125" i="18"/>
  <c r="AY124" i="18"/>
  <c r="AZ124" i="18"/>
  <c r="BA124" i="18"/>
  <c r="AY125" i="18"/>
  <c r="AZ125" i="18"/>
  <c r="BA125" i="18"/>
  <c r="AZ123" i="18"/>
  <c r="BA123" i="18"/>
  <c r="AY123" i="18"/>
  <c r="AU124" i="18"/>
  <c r="AV124" i="18"/>
  <c r="AU125" i="18"/>
  <c r="AV125" i="18"/>
  <c r="AV123" i="18"/>
  <c r="AU123" i="18"/>
  <c r="BT94" i="18"/>
  <c r="BU94" i="18"/>
  <c r="BV94" i="18"/>
  <c r="BT95" i="18"/>
  <c r="BU95" i="18"/>
  <c r="BV95" i="18"/>
  <c r="BT96" i="18"/>
  <c r="BU96" i="18"/>
  <c r="BV96" i="18"/>
  <c r="BT97" i="18"/>
  <c r="BU97" i="18"/>
  <c r="BV97" i="18"/>
  <c r="BT98" i="18"/>
  <c r="BU98" i="18"/>
  <c r="BV98" i="18"/>
  <c r="BT99" i="18"/>
  <c r="BU99" i="18"/>
  <c r="BV99" i="18"/>
  <c r="BT100" i="18"/>
  <c r="BU100" i="18"/>
  <c r="BV100" i="18"/>
  <c r="BU93" i="18"/>
  <c r="BV93" i="18"/>
  <c r="BT93" i="18"/>
  <c r="BP94" i="18"/>
  <c r="BQ94" i="18"/>
  <c r="BP95" i="18"/>
  <c r="BQ95" i="18"/>
  <c r="BP96" i="18"/>
  <c r="BQ96" i="18"/>
  <c r="BP97" i="18"/>
  <c r="BQ97" i="18"/>
  <c r="BP98" i="18"/>
  <c r="BQ98" i="18"/>
  <c r="BP99" i="18"/>
  <c r="BQ99" i="18"/>
  <c r="BP100" i="18"/>
  <c r="BQ100" i="18"/>
  <c r="BQ93" i="18"/>
  <c r="BP93" i="18"/>
  <c r="BM94" i="18"/>
  <c r="BN94" i="18"/>
  <c r="BO94" i="18"/>
  <c r="BM95" i="18"/>
  <c r="BN95" i="18"/>
  <c r="BO95" i="18"/>
  <c r="BM96" i="18"/>
  <c r="BN96" i="18"/>
  <c r="BO96" i="18"/>
  <c r="BM97" i="18"/>
  <c r="BN97" i="18"/>
  <c r="BO97" i="18"/>
  <c r="BM98" i="18"/>
  <c r="BN98" i="18"/>
  <c r="BO98" i="18"/>
  <c r="BM99" i="18"/>
  <c r="BN99" i="18"/>
  <c r="BO99" i="18"/>
  <c r="BM100" i="18"/>
  <c r="BN100" i="18"/>
  <c r="BO100" i="18"/>
  <c r="BN93" i="18"/>
  <c r="BO93" i="18"/>
  <c r="BM93" i="18"/>
  <c r="BI94" i="18"/>
  <c r="BJ94" i="18"/>
  <c r="BI95" i="18"/>
  <c r="BJ95" i="18"/>
  <c r="BI96" i="18"/>
  <c r="BJ96" i="18"/>
  <c r="BI97" i="18"/>
  <c r="BJ97" i="18"/>
  <c r="BI98" i="18"/>
  <c r="BJ98" i="18"/>
  <c r="BI99" i="18"/>
  <c r="BJ99" i="18"/>
  <c r="BI100" i="18"/>
  <c r="BJ100" i="18"/>
  <c r="BJ93" i="18"/>
  <c r="BI93" i="18"/>
  <c r="BF94" i="18"/>
  <c r="BG94" i="18"/>
  <c r="BH94" i="18"/>
  <c r="BF95" i="18"/>
  <c r="BG95" i="18"/>
  <c r="BH95" i="18"/>
  <c r="BF96" i="18"/>
  <c r="BG96" i="18"/>
  <c r="BH96" i="18"/>
  <c r="BF97" i="18"/>
  <c r="BG97" i="18"/>
  <c r="BH97" i="18"/>
  <c r="BF98" i="18"/>
  <c r="BG98" i="18"/>
  <c r="BH98" i="18"/>
  <c r="BF99" i="18"/>
  <c r="BG99" i="18"/>
  <c r="BH99" i="18"/>
  <c r="BF100" i="18"/>
  <c r="BG100" i="18"/>
  <c r="BH100" i="18"/>
  <c r="BG93" i="18"/>
  <c r="BH93" i="18"/>
  <c r="BF93" i="18"/>
  <c r="BB94" i="18"/>
  <c r="BC94" i="18"/>
  <c r="BB95" i="18"/>
  <c r="BC95" i="18"/>
  <c r="BB96" i="18"/>
  <c r="BC96" i="18"/>
  <c r="BB97" i="18"/>
  <c r="BC97" i="18"/>
  <c r="BB98" i="18"/>
  <c r="BC98" i="18"/>
  <c r="BB99" i="18"/>
  <c r="BC99" i="18"/>
  <c r="BB100" i="18"/>
  <c r="BC100" i="18"/>
  <c r="BC93" i="18"/>
  <c r="BB93" i="18"/>
  <c r="AY94" i="18"/>
  <c r="AR94" i="18" s="1"/>
  <c r="AZ94" i="18"/>
  <c r="AS94" i="18" s="1"/>
  <c r="BA94" i="18"/>
  <c r="AT94" i="18" s="1"/>
  <c r="AY95" i="18"/>
  <c r="AR95" i="18" s="1"/>
  <c r="AZ95" i="18"/>
  <c r="AS95" i="18" s="1"/>
  <c r="BA95" i="18"/>
  <c r="AT95" i="18" s="1"/>
  <c r="AY96" i="18"/>
  <c r="AR96" i="18" s="1"/>
  <c r="AZ96" i="18"/>
  <c r="AS96" i="18" s="1"/>
  <c r="BA96" i="18"/>
  <c r="AT96" i="18" s="1"/>
  <c r="AY97" i="18"/>
  <c r="AR97" i="18" s="1"/>
  <c r="AZ97" i="18"/>
  <c r="AS97" i="18" s="1"/>
  <c r="BA97" i="18"/>
  <c r="AT97" i="18" s="1"/>
  <c r="AY98" i="18"/>
  <c r="AR98" i="18" s="1"/>
  <c r="AZ98" i="18"/>
  <c r="AS98" i="18" s="1"/>
  <c r="BA98" i="18"/>
  <c r="AT98" i="18" s="1"/>
  <c r="AY99" i="18"/>
  <c r="AR99" i="18" s="1"/>
  <c r="AZ99" i="18"/>
  <c r="AS99" i="18" s="1"/>
  <c r="BA99" i="18"/>
  <c r="AT99" i="18" s="1"/>
  <c r="AY100" i="18"/>
  <c r="AR100" i="18" s="1"/>
  <c r="AZ100" i="18"/>
  <c r="AS100" i="18" s="1"/>
  <c r="BA100" i="18"/>
  <c r="AT100" i="18" s="1"/>
  <c r="AZ93" i="18"/>
  <c r="AS93" i="18" s="1"/>
  <c r="BA93" i="18"/>
  <c r="AT93" i="18" s="1"/>
  <c r="AY93" i="18"/>
  <c r="AR93" i="18" s="1"/>
  <c r="AU94" i="18"/>
  <c r="AN94" i="18" s="1"/>
  <c r="AV94" i="18"/>
  <c r="AO94" i="18" s="1"/>
  <c r="AU95" i="18"/>
  <c r="AN95" i="18" s="1"/>
  <c r="AV95" i="18"/>
  <c r="AO95" i="18" s="1"/>
  <c r="AU96" i="18"/>
  <c r="AN96" i="18" s="1"/>
  <c r="AV96" i="18"/>
  <c r="AO96" i="18" s="1"/>
  <c r="AU97" i="18"/>
  <c r="AN97" i="18" s="1"/>
  <c r="AV97" i="18"/>
  <c r="AO97" i="18" s="1"/>
  <c r="AU98" i="18"/>
  <c r="AN98" i="18" s="1"/>
  <c r="AV98" i="18"/>
  <c r="AO98" i="18" s="1"/>
  <c r="AU99" i="18"/>
  <c r="AN99" i="18" s="1"/>
  <c r="AV99" i="18"/>
  <c r="AO99" i="18" s="1"/>
  <c r="AU100" i="18"/>
  <c r="AN100" i="18" s="1"/>
  <c r="AV100" i="18"/>
  <c r="AO100" i="18" s="1"/>
  <c r="AV93" i="18"/>
  <c r="AO93" i="18" s="1"/>
  <c r="AU93" i="18"/>
  <c r="AN93" i="18" s="1"/>
  <c r="BU84" i="18"/>
  <c r="BU83" i="18" s="1"/>
  <c r="BV84" i="18"/>
  <c r="BV83" i="18" s="1"/>
  <c r="BT84" i="18"/>
  <c r="BT83" i="18" s="1"/>
  <c r="BQ84" i="18"/>
  <c r="BQ83" i="18" s="1"/>
  <c r="BP84" i="18"/>
  <c r="BP83" i="18" s="1"/>
  <c r="BN84" i="18"/>
  <c r="BN83" i="18" s="1"/>
  <c r="BO84" i="18"/>
  <c r="BO83" i="18" s="1"/>
  <c r="BM84" i="18"/>
  <c r="BM83" i="18" s="1"/>
  <c r="BJ84" i="18"/>
  <c r="BJ83" i="18" s="1"/>
  <c r="BI84" i="18"/>
  <c r="BI83" i="18" s="1"/>
  <c r="BG84" i="18"/>
  <c r="BG83" i="18" s="1"/>
  <c r="BH84" i="18"/>
  <c r="BH83" i="18" s="1"/>
  <c r="BF84" i="18"/>
  <c r="BF83" i="18" s="1"/>
  <c r="BC84" i="18"/>
  <c r="BB84" i="18"/>
  <c r="BB83" i="18" s="1"/>
  <c r="AZ84" i="18"/>
  <c r="AZ83" i="18" s="1"/>
  <c r="BA84" i="18"/>
  <c r="BA83" i="18" s="1"/>
  <c r="AY84" i="18"/>
  <c r="AY83" i="18" s="1"/>
  <c r="AV84" i="18"/>
  <c r="AV83" i="18" s="1"/>
  <c r="AU84" i="18"/>
  <c r="AU83" i="18" s="1"/>
  <c r="AK169" i="18"/>
  <c r="AL169" i="18"/>
  <c r="AM169" i="18"/>
  <c r="AK173" i="18"/>
  <c r="AL173" i="18"/>
  <c r="AM173" i="18"/>
  <c r="AL168" i="18"/>
  <c r="AM168" i="18"/>
  <c r="AK168" i="18"/>
  <c r="AG169" i="18"/>
  <c r="AH169" i="18"/>
  <c r="AG173" i="18"/>
  <c r="AH173" i="18"/>
  <c r="AH168" i="18"/>
  <c r="AG168" i="18"/>
  <c r="AD169" i="18"/>
  <c r="AE169" i="18"/>
  <c r="AE167" i="18"/>
  <c r="AE25" i="18" s="1"/>
  <c r="AD173" i="18"/>
  <c r="AE173" i="18"/>
  <c r="AE168" i="18"/>
  <c r="AF168" i="18"/>
  <c r="AD168" i="18"/>
  <c r="Z169" i="18"/>
  <c r="AA169" i="18"/>
  <c r="Z173" i="18"/>
  <c r="AA173" i="18"/>
  <c r="AA168" i="18"/>
  <c r="Z168" i="18"/>
  <c r="W169" i="18"/>
  <c r="X169" i="18"/>
  <c r="Y169" i="18"/>
  <c r="W173" i="18"/>
  <c r="X173" i="18"/>
  <c r="Y173" i="18"/>
  <c r="X168" i="18"/>
  <c r="Y168" i="18"/>
  <c r="W168" i="18"/>
  <c r="S169" i="18"/>
  <c r="T169" i="18"/>
  <c r="S173" i="18"/>
  <c r="T173" i="18"/>
  <c r="T168" i="18"/>
  <c r="S168" i="18"/>
  <c r="P169" i="18"/>
  <c r="Q169" i="18"/>
  <c r="CB169" i="18" s="1"/>
  <c r="R169" i="18"/>
  <c r="P173" i="18"/>
  <c r="CA173" i="18" s="1"/>
  <c r="Q173" i="18"/>
  <c r="R173" i="18"/>
  <c r="CC173" i="18" s="1"/>
  <c r="Q168" i="18"/>
  <c r="R168" i="18"/>
  <c r="CC168" i="18" s="1"/>
  <c r="P168" i="18"/>
  <c r="L169" i="18"/>
  <c r="BW169" i="18" s="1"/>
  <c r="M169" i="18"/>
  <c r="L173" i="18"/>
  <c r="BW173" i="18" s="1"/>
  <c r="M173" i="18"/>
  <c r="M168" i="18"/>
  <c r="BX168" i="18" s="1"/>
  <c r="L168" i="18"/>
  <c r="AK158" i="18"/>
  <c r="AL158" i="18"/>
  <c r="AM158" i="18"/>
  <c r="AL157" i="18"/>
  <c r="AM157" i="18"/>
  <c r="AK157" i="18"/>
  <c r="AG158" i="18"/>
  <c r="AH158" i="18"/>
  <c r="AH157" i="18"/>
  <c r="AG157" i="18"/>
  <c r="AD158" i="18"/>
  <c r="AE158" i="18"/>
  <c r="AF158" i="18"/>
  <c r="AE157" i="18"/>
  <c r="AF157" i="18"/>
  <c r="AD157" i="18"/>
  <c r="Z158" i="18"/>
  <c r="AA158" i="18"/>
  <c r="AA157" i="18"/>
  <c r="Z157" i="18"/>
  <c r="W158" i="18"/>
  <c r="X158" i="18"/>
  <c r="Y158" i="18"/>
  <c r="X157" i="18"/>
  <c r="Y157" i="18"/>
  <c r="W157" i="18"/>
  <c r="S158" i="18"/>
  <c r="T158" i="18"/>
  <c r="T157" i="18"/>
  <c r="S157" i="18"/>
  <c r="P158" i="18"/>
  <c r="Q158" i="18"/>
  <c r="R158" i="18"/>
  <c r="Q157" i="18"/>
  <c r="R157" i="18"/>
  <c r="P157" i="18"/>
  <c r="L158" i="18"/>
  <c r="M158" i="18"/>
  <c r="M157" i="18"/>
  <c r="L157" i="18"/>
  <c r="AK124" i="18"/>
  <c r="AL124" i="18"/>
  <c r="AM124" i="18"/>
  <c r="AK125" i="18"/>
  <c r="AL125" i="18"/>
  <c r="AM125" i="18"/>
  <c r="AL123" i="18"/>
  <c r="AM123" i="18"/>
  <c r="AK123" i="18"/>
  <c r="AG124" i="18"/>
  <c r="AH124" i="18"/>
  <c r="AG125" i="18"/>
  <c r="AH125" i="18"/>
  <c r="AH123" i="18"/>
  <c r="AG123" i="18"/>
  <c r="AD124" i="18"/>
  <c r="AE124" i="18"/>
  <c r="AF124" i="18"/>
  <c r="AD125" i="18"/>
  <c r="AE125" i="18"/>
  <c r="AF125" i="18"/>
  <c r="AE123" i="18"/>
  <c r="AF123" i="18"/>
  <c r="AD123" i="18"/>
  <c r="Z124" i="18"/>
  <c r="AA124" i="18"/>
  <c r="Z125" i="18"/>
  <c r="AA125" i="18"/>
  <c r="AA123" i="18"/>
  <c r="Z123" i="18"/>
  <c r="W124" i="18"/>
  <c r="X124" i="18"/>
  <c r="Y124" i="18"/>
  <c r="W125" i="18"/>
  <c r="X125" i="18"/>
  <c r="Y125" i="18"/>
  <c r="X123" i="18"/>
  <c r="Y123" i="18"/>
  <c r="W123" i="18"/>
  <c r="S124" i="18"/>
  <c r="T124" i="18"/>
  <c r="S125" i="18"/>
  <c r="T125" i="18"/>
  <c r="T123" i="18"/>
  <c r="S123" i="18"/>
  <c r="P124" i="18"/>
  <c r="Q124" i="18"/>
  <c r="R124" i="18"/>
  <c r="P125" i="18"/>
  <c r="Q125" i="18"/>
  <c r="R125" i="18"/>
  <c r="Q123" i="18"/>
  <c r="R123" i="18"/>
  <c r="P123" i="18"/>
  <c r="L124" i="18"/>
  <c r="M124" i="18"/>
  <c r="L125" i="18"/>
  <c r="M125" i="18"/>
  <c r="M123" i="18"/>
  <c r="L123" i="18"/>
  <c r="AK94" i="18"/>
  <c r="AL94" i="18"/>
  <c r="AM94" i="18"/>
  <c r="AK95" i="18"/>
  <c r="AL95" i="18"/>
  <c r="AM95" i="18"/>
  <c r="AK96" i="18"/>
  <c r="AL96" i="18"/>
  <c r="AM96" i="18"/>
  <c r="AK97" i="18"/>
  <c r="AL97" i="18"/>
  <c r="AM97" i="18"/>
  <c r="AK98" i="18"/>
  <c r="AL98" i="18"/>
  <c r="AM98" i="18"/>
  <c r="AK99" i="18"/>
  <c r="AL99" i="18"/>
  <c r="AM99" i="18"/>
  <c r="AK100" i="18"/>
  <c r="AL100" i="18"/>
  <c r="AM100" i="18"/>
  <c r="AL93" i="18"/>
  <c r="AM93" i="18"/>
  <c r="AK93" i="18"/>
  <c r="AG94" i="18"/>
  <c r="AH94" i="18"/>
  <c r="AG95" i="18"/>
  <c r="AH95" i="18"/>
  <c r="AG96" i="18"/>
  <c r="AH96" i="18"/>
  <c r="AG97" i="18"/>
  <c r="AH97" i="18"/>
  <c r="AG98" i="18"/>
  <c r="AH98" i="18"/>
  <c r="AG99" i="18"/>
  <c r="AH99" i="18"/>
  <c r="AG100" i="18"/>
  <c r="AH100" i="18"/>
  <c r="AH93" i="18"/>
  <c r="AG93" i="18"/>
  <c r="AD94" i="18"/>
  <c r="AE94" i="18"/>
  <c r="AF94" i="18"/>
  <c r="AD95" i="18"/>
  <c r="AE95" i="18"/>
  <c r="AF95" i="18"/>
  <c r="AD96" i="18"/>
  <c r="AE96" i="18"/>
  <c r="AF96" i="18"/>
  <c r="AD97" i="18"/>
  <c r="AE97" i="18"/>
  <c r="AF97" i="18"/>
  <c r="AD98" i="18"/>
  <c r="AE98" i="18"/>
  <c r="AF98" i="18"/>
  <c r="AD99" i="18"/>
  <c r="AE99" i="18"/>
  <c r="AF99" i="18"/>
  <c r="AD100" i="18"/>
  <c r="AE100" i="18"/>
  <c r="AF100" i="18"/>
  <c r="AE93" i="18"/>
  <c r="AF93" i="18"/>
  <c r="AD93" i="18"/>
  <c r="Z94" i="18"/>
  <c r="AA94" i="18"/>
  <c r="Z95" i="18"/>
  <c r="AA95" i="18"/>
  <c r="Z96" i="18"/>
  <c r="AA96" i="18"/>
  <c r="Z97" i="18"/>
  <c r="AA97" i="18"/>
  <c r="Z98" i="18"/>
  <c r="AA98" i="18"/>
  <c r="Z99" i="18"/>
  <c r="AA99" i="18"/>
  <c r="Z100" i="18"/>
  <c r="AA100" i="18"/>
  <c r="AA93" i="18"/>
  <c r="Z93" i="18"/>
  <c r="W94" i="18"/>
  <c r="X94" i="18"/>
  <c r="Y94" i="18"/>
  <c r="W95" i="18"/>
  <c r="X95" i="18"/>
  <c r="Y95" i="18"/>
  <c r="W96" i="18"/>
  <c r="X96" i="18"/>
  <c r="Y96" i="18"/>
  <c r="W97" i="18"/>
  <c r="X97" i="18"/>
  <c r="Y97" i="18"/>
  <c r="W98" i="18"/>
  <c r="X98" i="18"/>
  <c r="Y98" i="18"/>
  <c r="W99" i="18"/>
  <c r="X99" i="18"/>
  <c r="Y99" i="18"/>
  <c r="W100" i="18"/>
  <c r="X100" i="18"/>
  <c r="Y100" i="18"/>
  <c r="X93" i="18"/>
  <c r="Y93" i="18"/>
  <c r="W93" i="18"/>
  <c r="S94" i="18"/>
  <c r="T94" i="18"/>
  <c r="S95" i="18"/>
  <c r="T95" i="18"/>
  <c r="S96" i="18"/>
  <c r="T96" i="18"/>
  <c r="S97" i="18"/>
  <c r="T97" i="18"/>
  <c r="S98" i="18"/>
  <c r="T98" i="18"/>
  <c r="S99" i="18"/>
  <c r="T99" i="18"/>
  <c r="S100" i="18"/>
  <c r="T100" i="18"/>
  <c r="T93" i="18"/>
  <c r="S93" i="18"/>
  <c r="P94" i="18"/>
  <c r="I94" i="18" s="1"/>
  <c r="CA94" i="18" s="1"/>
  <c r="Q94" i="18"/>
  <c r="J94" i="18" s="1"/>
  <c r="R94" i="18"/>
  <c r="K94" i="18" s="1"/>
  <c r="P95" i="18"/>
  <c r="I95" i="18" s="1"/>
  <c r="Q95" i="18"/>
  <c r="R95" i="18"/>
  <c r="K95" i="18" s="1"/>
  <c r="P96" i="18"/>
  <c r="I96" i="18" s="1"/>
  <c r="Q96" i="18"/>
  <c r="J96" i="18" s="1"/>
  <c r="R96" i="18"/>
  <c r="K96" i="18" s="1"/>
  <c r="P97" i="18"/>
  <c r="I97" i="18" s="1"/>
  <c r="Q97" i="18"/>
  <c r="J97" i="18" s="1"/>
  <c r="R97" i="18"/>
  <c r="K97" i="18" s="1"/>
  <c r="P98" i="18"/>
  <c r="I98" i="18" s="1"/>
  <c r="Q98" i="18"/>
  <c r="J98" i="18" s="1"/>
  <c r="R98" i="18"/>
  <c r="K98" i="18" s="1"/>
  <c r="P99" i="18"/>
  <c r="I99" i="18" s="1"/>
  <c r="Q99" i="18"/>
  <c r="J99" i="18" s="1"/>
  <c r="R99" i="18"/>
  <c r="K99" i="18" s="1"/>
  <c r="P100" i="18"/>
  <c r="Q100" i="18"/>
  <c r="J100" i="18" s="1"/>
  <c r="R100" i="18"/>
  <c r="K100" i="18" s="1"/>
  <c r="Q93" i="18"/>
  <c r="J93" i="18" s="1"/>
  <c r="R93" i="18"/>
  <c r="K93" i="18" s="1"/>
  <c r="P93" i="18"/>
  <c r="I93" i="18" s="1"/>
  <c r="L94" i="18"/>
  <c r="E94" i="18" s="1"/>
  <c r="M94" i="18"/>
  <c r="F94" i="18" s="1"/>
  <c r="L95" i="18"/>
  <c r="E95" i="18" s="1"/>
  <c r="M95" i="18"/>
  <c r="F95" i="18" s="1"/>
  <c r="L96" i="18"/>
  <c r="E96" i="18" s="1"/>
  <c r="M96" i="18"/>
  <c r="F96" i="18" s="1"/>
  <c r="L97" i="18"/>
  <c r="E97" i="18" s="1"/>
  <c r="M97" i="18"/>
  <c r="F97" i="18" s="1"/>
  <c r="L98" i="18"/>
  <c r="E98" i="18" s="1"/>
  <c r="M98" i="18"/>
  <c r="F98" i="18" s="1"/>
  <c r="L99" i="18"/>
  <c r="E99" i="18" s="1"/>
  <c r="M99" i="18"/>
  <c r="F99" i="18" s="1"/>
  <c r="L100" i="18"/>
  <c r="E100" i="18" s="1"/>
  <c r="M100" i="18"/>
  <c r="F100" i="18" s="1"/>
  <c r="M93" i="18"/>
  <c r="F93" i="18" s="1"/>
  <c r="L93" i="18"/>
  <c r="E93" i="18" s="1"/>
  <c r="AL84" i="18"/>
  <c r="AL83" i="18" s="1"/>
  <c r="AM84" i="18"/>
  <c r="AM83" i="18" s="1"/>
  <c r="AK84" i="18"/>
  <c r="AK83" i="18" s="1"/>
  <c r="AH84" i="18"/>
  <c r="AG84" i="18"/>
  <c r="AG83" i="18" s="1"/>
  <c r="AE84" i="18"/>
  <c r="AE83" i="18" s="1"/>
  <c r="AF84" i="18"/>
  <c r="AF83" i="18" s="1"/>
  <c r="AF82" i="18" s="1"/>
  <c r="AD84" i="18"/>
  <c r="AD83" i="18" s="1"/>
  <c r="AA84" i="18"/>
  <c r="AA83" i="18" s="1"/>
  <c r="Z84" i="18"/>
  <c r="X84" i="18"/>
  <c r="X83" i="18" s="1"/>
  <c r="Y84" i="18"/>
  <c r="Y83" i="18" s="1"/>
  <c r="W84" i="18"/>
  <c r="W83" i="18" s="1"/>
  <c r="T84" i="18"/>
  <c r="S84" i="18"/>
  <c r="S83" i="18" s="1"/>
  <c r="Q84" i="18"/>
  <c r="Q83" i="18" s="1"/>
  <c r="R84" i="18"/>
  <c r="R83" i="18" s="1"/>
  <c r="P84" i="18"/>
  <c r="M84" i="18"/>
  <c r="M83" i="18" s="1"/>
  <c r="L84" i="18"/>
  <c r="L83" i="18" s="1"/>
  <c r="AQ168" i="18"/>
  <c r="AP168" i="18"/>
  <c r="AP167" i="18" s="1"/>
  <c r="AP25" i="18" s="1"/>
  <c r="G168" i="18"/>
  <c r="H168" i="18"/>
  <c r="H167" i="18" s="1"/>
  <c r="H25" i="18" s="1"/>
  <c r="AQ158" i="18"/>
  <c r="H158" i="18"/>
  <c r="AP158" i="18"/>
  <c r="G158" i="18"/>
  <c r="AQ157" i="18"/>
  <c r="AQ156" i="18" s="1"/>
  <c r="AQ23" i="18" s="1"/>
  <c r="H157" i="18"/>
  <c r="AP157" i="18"/>
  <c r="G157" i="18"/>
  <c r="AQ125" i="18"/>
  <c r="H125" i="18"/>
  <c r="AP125" i="18"/>
  <c r="G125" i="18"/>
  <c r="AQ124" i="18"/>
  <c r="AP124" i="18"/>
  <c r="G124" i="18"/>
  <c r="H124" i="18"/>
  <c r="AQ123" i="18"/>
  <c r="AQ122" i="18" s="1"/>
  <c r="AP123" i="18"/>
  <c r="G123" i="18"/>
  <c r="H123" i="18"/>
  <c r="AQ100" i="18"/>
  <c r="AP100" i="18"/>
  <c r="H100" i="18"/>
  <c r="G100" i="18"/>
  <c r="AQ99" i="18"/>
  <c r="AP99" i="18"/>
  <c r="H99" i="18"/>
  <c r="G99" i="18"/>
  <c r="BY99" i="18" s="1"/>
  <c r="AQ98" i="18"/>
  <c r="AP98" i="18"/>
  <c r="H98" i="18"/>
  <c r="G98" i="18"/>
  <c r="AQ97" i="18"/>
  <c r="BZ97" i="18" s="1"/>
  <c r="AP97" i="18"/>
  <c r="BY97" i="18"/>
  <c r="H97" i="18"/>
  <c r="G97" i="18"/>
  <c r="AQ96" i="18"/>
  <c r="AP96" i="18"/>
  <c r="H96" i="18"/>
  <c r="G96" i="18"/>
  <c r="AQ95" i="18"/>
  <c r="AP95" i="18"/>
  <c r="H95" i="18"/>
  <c r="G95" i="18"/>
  <c r="AQ94" i="18"/>
  <c r="AP94" i="18"/>
  <c r="BY94" i="18" s="1"/>
  <c r="H94" i="18"/>
  <c r="G94" i="18"/>
  <c r="AQ93" i="18"/>
  <c r="AP93" i="18"/>
  <c r="BY93" i="18" s="1"/>
  <c r="H93" i="18"/>
  <c r="G93" i="18"/>
  <c r="AQ84" i="18"/>
  <c r="AP84" i="18"/>
  <c r="H84" i="18"/>
  <c r="G84" i="18"/>
  <c r="C168" i="18"/>
  <c r="B168" i="18"/>
  <c r="B158" i="18"/>
  <c r="C158" i="18"/>
  <c r="C157" i="18"/>
  <c r="B157" i="18"/>
  <c r="B124" i="18"/>
  <c r="C124" i="18"/>
  <c r="B125" i="18"/>
  <c r="C125" i="18"/>
  <c r="C123" i="18"/>
  <c r="B12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C93" i="18"/>
  <c r="B93" i="18"/>
  <c r="C84" i="18"/>
  <c r="B84" i="18"/>
  <c r="U167" i="17"/>
  <c r="U25" i="17" s="1"/>
  <c r="V167" i="17"/>
  <c r="V25" i="17" s="1"/>
  <c r="AD158" i="17"/>
  <c r="AE158" i="17"/>
  <c r="AF158" i="17"/>
  <c r="AG158" i="17"/>
  <c r="AH158" i="17"/>
  <c r="AD159" i="17"/>
  <c r="AE159" i="17"/>
  <c r="AF159" i="17"/>
  <c r="AG159" i="17"/>
  <c r="AH159" i="17"/>
  <c r="AD160" i="17"/>
  <c r="AE160" i="17"/>
  <c r="AF160" i="17"/>
  <c r="AG160" i="17"/>
  <c r="AH160" i="17"/>
  <c r="AD161" i="17"/>
  <c r="AE161" i="17"/>
  <c r="AF161" i="17"/>
  <c r="AG161" i="17"/>
  <c r="AH161" i="17"/>
  <c r="AD162" i="17"/>
  <c r="AE162" i="17"/>
  <c r="AF162" i="17"/>
  <c r="AG162" i="17"/>
  <c r="AH162" i="17"/>
  <c r="Y158" i="17"/>
  <c r="Z158" i="17"/>
  <c r="AA158" i="17"/>
  <c r="AA156" i="17" s="1"/>
  <c r="AA23" i="17" s="1"/>
  <c r="AB158" i="17"/>
  <c r="AC158" i="17"/>
  <c r="AC156" i="17" s="1"/>
  <c r="AC23" i="17" s="1"/>
  <c r="Z156" i="17"/>
  <c r="Z23" i="17" s="1"/>
  <c r="AB156" i="17"/>
  <c r="AB23" i="17" s="1"/>
  <c r="T158" i="17"/>
  <c r="U158" i="17"/>
  <c r="V158" i="17"/>
  <c r="W158" i="17"/>
  <c r="X158" i="17"/>
  <c r="U156" i="17"/>
  <c r="U23" i="17" s="1"/>
  <c r="V156" i="17"/>
  <c r="V23" i="17" s="1"/>
  <c r="W156" i="17"/>
  <c r="W23" i="17" s="1"/>
  <c r="T156" i="17"/>
  <c r="T23" i="17" s="1"/>
  <c r="O158" i="17"/>
  <c r="P158" i="17"/>
  <c r="Q158" i="17"/>
  <c r="R158" i="17"/>
  <c r="S158" i="17"/>
  <c r="P157" i="17"/>
  <c r="P156" i="17" s="1"/>
  <c r="P23" i="17" s="1"/>
  <c r="Q157" i="17"/>
  <c r="R157" i="17"/>
  <c r="R156" i="17" s="1"/>
  <c r="R23" i="17" s="1"/>
  <c r="S157" i="17"/>
  <c r="S156" i="17" s="1"/>
  <c r="S23" i="17" s="1"/>
  <c r="O157" i="17"/>
  <c r="AD124" i="17"/>
  <c r="AE124" i="17"/>
  <c r="AF124" i="17"/>
  <c r="AG124" i="17"/>
  <c r="AH124" i="17"/>
  <c r="AH122" i="17" s="1"/>
  <c r="AD125" i="17"/>
  <c r="AE125" i="17"/>
  <c r="AF125" i="17"/>
  <c r="AG125" i="17"/>
  <c r="Y124" i="17"/>
  <c r="Z124" i="17"/>
  <c r="AA124" i="17"/>
  <c r="AB124" i="17"/>
  <c r="AC124" i="17"/>
  <c r="AC122" i="17" s="1"/>
  <c r="Y125" i="17"/>
  <c r="Z125" i="17"/>
  <c r="AA125" i="17"/>
  <c r="AB125" i="17"/>
  <c r="T124" i="17"/>
  <c r="U124" i="17"/>
  <c r="V124" i="17"/>
  <c r="W124" i="17"/>
  <c r="X124" i="17"/>
  <c r="T125" i="17"/>
  <c r="U125" i="17"/>
  <c r="V125" i="17"/>
  <c r="W125" i="17"/>
  <c r="X125" i="17"/>
  <c r="O124" i="17"/>
  <c r="P124" i="17"/>
  <c r="Q124" i="17"/>
  <c r="R124" i="17"/>
  <c r="S124" i="17"/>
  <c r="O125" i="17"/>
  <c r="P125" i="17"/>
  <c r="Q125" i="17"/>
  <c r="R125" i="17"/>
  <c r="S125" i="17"/>
  <c r="L123" i="17"/>
  <c r="AD94" i="17"/>
  <c r="AE94" i="17"/>
  <c r="AF94" i="17"/>
  <c r="AG94" i="17"/>
  <c r="AH94" i="17"/>
  <c r="AD95" i="17"/>
  <c r="AE95" i="17"/>
  <c r="AF95" i="17"/>
  <c r="AG95" i="17"/>
  <c r="AH95" i="17"/>
  <c r="AD96" i="17"/>
  <c r="AE96" i="17"/>
  <c r="AF96" i="17"/>
  <c r="AG96" i="17"/>
  <c r="AH96" i="17"/>
  <c r="AD97" i="17"/>
  <c r="AE97" i="17"/>
  <c r="AF97" i="17"/>
  <c r="AG97" i="17"/>
  <c r="AH97" i="17"/>
  <c r="AD98" i="17"/>
  <c r="AE98" i="17"/>
  <c r="AF98" i="17"/>
  <c r="AG98" i="17"/>
  <c r="AH98" i="17"/>
  <c r="AD99" i="17"/>
  <c r="AE99" i="17"/>
  <c r="AF99" i="17"/>
  <c r="AG99" i="17"/>
  <c r="AH99" i="17"/>
  <c r="AD100" i="17"/>
  <c r="AE100" i="17"/>
  <c r="AF100" i="17"/>
  <c r="AG100" i="17"/>
  <c r="AH100" i="17"/>
  <c r="AE93" i="17"/>
  <c r="AF93" i="17"/>
  <c r="AG93" i="17"/>
  <c r="AH93" i="17"/>
  <c r="AD93" i="17"/>
  <c r="Y94" i="17"/>
  <c r="Z94" i="17"/>
  <c r="AA94" i="17"/>
  <c r="AB94" i="17"/>
  <c r="AC94" i="17"/>
  <c r="Y95" i="17"/>
  <c r="Z95" i="17"/>
  <c r="AA95" i="17"/>
  <c r="AB95" i="17"/>
  <c r="AC95" i="17"/>
  <c r="Y96" i="17"/>
  <c r="Z96" i="17"/>
  <c r="AA96" i="17"/>
  <c r="AB96" i="17"/>
  <c r="AC96" i="17"/>
  <c r="Y97" i="17"/>
  <c r="Z97" i="17"/>
  <c r="AA97" i="17"/>
  <c r="AB97" i="17"/>
  <c r="AC97" i="17"/>
  <c r="Y98" i="17"/>
  <c r="Z98" i="17"/>
  <c r="AA98" i="17"/>
  <c r="AB98" i="17"/>
  <c r="AC98" i="17"/>
  <c r="Y99" i="17"/>
  <c r="Z99" i="17"/>
  <c r="AA99" i="17"/>
  <c r="AB99" i="17"/>
  <c r="AC99" i="17"/>
  <c r="Y100" i="17"/>
  <c r="Z100" i="17"/>
  <c r="AA100" i="17"/>
  <c r="AB100" i="17"/>
  <c r="AC100" i="17"/>
  <c r="Z93" i="17"/>
  <c r="AA93" i="17"/>
  <c r="AB93" i="17"/>
  <c r="AC93" i="17"/>
  <c r="Y93" i="17"/>
  <c r="T94" i="17"/>
  <c r="U94" i="17"/>
  <c r="V94" i="17"/>
  <c r="W94" i="17"/>
  <c r="X94" i="17"/>
  <c r="T95" i="17"/>
  <c r="U95" i="17"/>
  <c r="V95" i="17"/>
  <c r="W95" i="17"/>
  <c r="X95" i="17"/>
  <c r="T96" i="17"/>
  <c r="U96" i="17"/>
  <c r="V96" i="17"/>
  <c r="W96" i="17"/>
  <c r="X96" i="17"/>
  <c r="T97" i="17"/>
  <c r="U97" i="17"/>
  <c r="V97" i="17"/>
  <c r="W97" i="17"/>
  <c r="X97" i="17"/>
  <c r="T98" i="17"/>
  <c r="U98" i="17"/>
  <c r="V98" i="17"/>
  <c r="W98" i="17"/>
  <c r="X98" i="17"/>
  <c r="T99" i="17"/>
  <c r="U99" i="17"/>
  <c r="V99" i="17"/>
  <c r="W99" i="17"/>
  <c r="X99" i="17"/>
  <c r="T100" i="17"/>
  <c r="U100" i="17"/>
  <c r="V100" i="17"/>
  <c r="W100" i="17"/>
  <c r="X100" i="17"/>
  <c r="U93" i="17"/>
  <c r="V93" i="17"/>
  <c r="W93" i="17"/>
  <c r="X93" i="17"/>
  <c r="T93" i="17"/>
  <c r="O94" i="17"/>
  <c r="J94" i="17" s="1"/>
  <c r="P94" i="17"/>
  <c r="K94" i="17" s="1"/>
  <c r="Q94" i="17"/>
  <c r="L94" i="17" s="1"/>
  <c r="R94" i="17"/>
  <c r="M94" i="17" s="1"/>
  <c r="S94" i="17"/>
  <c r="O95" i="17"/>
  <c r="P95" i="17"/>
  <c r="Q95" i="17"/>
  <c r="R95" i="17"/>
  <c r="S95" i="17"/>
  <c r="N95" i="17" s="1"/>
  <c r="O96" i="17"/>
  <c r="P96" i="17"/>
  <c r="Q96" i="17"/>
  <c r="R96" i="17"/>
  <c r="S96" i="17"/>
  <c r="O97" i="17"/>
  <c r="J97" i="17" s="1"/>
  <c r="P97" i="17"/>
  <c r="Q97" i="17"/>
  <c r="R97" i="17"/>
  <c r="S97" i="17"/>
  <c r="N97" i="17" s="1"/>
  <c r="O98" i="17"/>
  <c r="P98" i="17"/>
  <c r="K98" i="17" s="1"/>
  <c r="Q98" i="17"/>
  <c r="R98" i="17"/>
  <c r="M98" i="17" s="1"/>
  <c r="S98" i="17"/>
  <c r="O99" i="17"/>
  <c r="P99" i="17"/>
  <c r="Q99" i="17"/>
  <c r="R99" i="17"/>
  <c r="M99" i="17" s="1"/>
  <c r="S99" i="17"/>
  <c r="N99" i="17" s="1"/>
  <c r="O100" i="17"/>
  <c r="P100" i="17"/>
  <c r="K100" i="17" s="1"/>
  <c r="Q100" i="17"/>
  <c r="R100" i="17"/>
  <c r="S100" i="17"/>
  <c r="P93" i="17"/>
  <c r="K93" i="17" s="1"/>
  <c r="Q93" i="17"/>
  <c r="R93" i="17"/>
  <c r="S93" i="17"/>
  <c r="O93" i="17"/>
  <c r="AE84" i="17"/>
  <c r="AE83" i="17" s="1"/>
  <c r="AF84" i="17"/>
  <c r="AG84" i="17"/>
  <c r="AG83" i="17" s="1"/>
  <c r="AH84" i="17"/>
  <c r="AH83" i="17" s="1"/>
  <c r="AD84" i="17"/>
  <c r="AD83" i="17" s="1"/>
  <c r="Z84" i="17"/>
  <c r="Z83" i="17" s="1"/>
  <c r="AA84" i="17"/>
  <c r="AA83" i="17" s="1"/>
  <c r="AB84" i="17"/>
  <c r="AB83" i="17" s="1"/>
  <c r="AC84" i="17"/>
  <c r="AC83" i="17" s="1"/>
  <c r="Y84" i="17"/>
  <c r="Y83" i="17" s="1"/>
  <c r="U84" i="17"/>
  <c r="U83" i="17" s="1"/>
  <c r="V84" i="17"/>
  <c r="V83" i="17" s="1"/>
  <c r="W84" i="17"/>
  <c r="W83" i="17" s="1"/>
  <c r="X84" i="17"/>
  <c r="T84" i="17"/>
  <c r="T83" i="17" s="1"/>
  <c r="P84" i="17"/>
  <c r="P83" i="17" s="1"/>
  <c r="Q84" i="17"/>
  <c r="Q83" i="17" s="1"/>
  <c r="R84" i="17"/>
  <c r="R83" i="17" s="1"/>
  <c r="S84" i="17"/>
  <c r="S83" i="17" s="1"/>
  <c r="O84" i="17"/>
  <c r="O83" i="17" s="1"/>
  <c r="B158" i="17"/>
  <c r="C158" i="17"/>
  <c r="C157" i="17"/>
  <c r="B157" i="17"/>
  <c r="B124" i="17"/>
  <c r="C124" i="17"/>
  <c r="B125" i="17"/>
  <c r="C125" i="17"/>
  <c r="C123" i="17"/>
  <c r="B123" i="17"/>
  <c r="B94" i="17"/>
  <c r="C94" i="17"/>
  <c r="B95" i="17"/>
  <c r="C95" i="17"/>
  <c r="B96" i="17"/>
  <c r="C96" i="17"/>
  <c r="B97" i="17"/>
  <c r="C97" i="17"/>
  <c r="B98" i="17"/>
  <c r="C98" i="17"/>
  <c r="B99" i="17"/>
  <c r="C99" i="17"/>
  <c r="B100" i="17"/>
  <c r="C100" i="17"/>
  <c r="C93" i="17"/>
  <c r="B93" i="17"/>
  <c r="C84" i="17"/>
  <c r="B84" i="17"/>
  <c r="K169" i="16"/>
  <c r="BZ93" i="18"/>
  <c r="K126" i="16"/>
  <c r="I125" i="17" s="1"/>
  <c r="J126" i="16"/>
  <c r="H125" i="17" s="1"/>
  <c r="I126" i="16"/>
  <c r="G125" i="17" s="1"/>
  <c r="H126" i="16"/>
  <c r="F125" i="17" s="1"/>
  <c r="G126" i="16"/>
  <c r="E125" i="17" s="1"/>
  <c r="F126" i="16"/>
  <c r="E126" i="16"/>
  <c r="K125" i="16"/>
  <c r="I124" i="17" s="1"/>
  <c r="J125" i="16"/>
  <c r="H124" i="17" s="1"/>
  <c r="I125" i="16"/>
  <c r="G124" i="17" s="1"/>
  <c r="H125" i="16"/>
  <c r="F124" i="17" s="1"/>
  <c r="G125" i="16"/>
  <c r="E124" i="17" s="1"/>
  <c r="F125" i="16"/>
  <c r="E125" i="16"/>
  <c r="K124" i="16"/>
  <c r="J124" i="16"/>
  <c r="H123" i="17" s="1"/>
  <c r="I124" i="16"/>
  <c r="G123" i="17" s="1"/>
  <c r="H124" i="16"/>
  <c r="F123" i="17" s="1"/>
  <c r="G124" i="16"/>
  <c r="E123" i="17" s="1"/>
  <c r="E124" i="16"/>
  <c r="AS126" i="16"/>
  <c r="AR126" i="16"/>
  <c r="AQ126" i="16"/>
  <c r="AP126" i="16"/>
  <c r="AN126" i="16"/>
  <c r="AS125" i="16"/>
  <c r="AR125" i="16"/>
  <c r="AQ125" i="16"/>
  <c r="AP125" i="16"/>
  <c r="AN125" i="16"/>
  <c r="AS124" i="16"/>
  <c r="AR124" i="16"/>
  <c r="AQ124" i="16"/>
  <c r="AQ123" i="16" s="1"/>
  <c r="AP124" i="16"/>
  <c r="AN124" i="16"/>
  <c r="AR168" i="16"/>
  <c r="AR26" i="16" s="1"/>
  <c r="AO168" i="16"/>
  <c r="AO26" i="16" s="1"/>
  <c r="J169" i="16"/>
  <c r="I169" i="16"/>
  <c r="H169" i="16"/>
  <c r="G169" i="16"/>
  <c r="E169" i="16"/>
  <c r="G158" i="16"/>
  <c r="E157" i="17" s="1"/>
  <c r="K158" i="16"/>
  <c r="I157" i="17" s="1"/>
  <c r="E158" i="16"/>
  <c r="BW158" i="16" s="1"/>
  <c r="K159" i="16"/>
  <c r="I158" i="17" s="1"/>
  <c r="J159" i="16"/>
  <c r="H158" i="17" s="1"/>
  <c r="I159" i="16"/>
  <c r="G158" i="17" s="1"/>
  <c r="H159" i="16"/>
  <c r="F158" i="17" s="1"/>
  <c r="G159" i="16"/>
  <c r="E158" i="17" s="1"/>
  <c r="E159" i="16"/>
  <c r="BX159" i="16" s="1"/>
  <c r="J158" i="16"/>
  <c r="H157" i="17" s="1"/>
  <c r="I158" i="16"/>
  <c r="H158" i="16"/>
  <c r="F157" i="17" s="1"/>
  <c r="AN101" i="16"/>
  <c r="BW101" i="16" s="1"/>
  <c r="K101" i="16"/>
  <c r="I100" i="17" s="1"/>
  <c r="J101" i="16"/>
  <c r="H100" i="17" s="1"/>
  <c r="G100" i="17"/>
  <c r="H101" i="16"/>
  <c r="F100" i="17" s="1"/>
  <c r="G101" i="16"/>
  <c r="E100" i="17" s="1"/>
  <c r="E101" i="16"/>
  <c r="AN100" i="16"/>
  <c r="K100" i="16"/>
  <c r="I99" i="17" s="1"/>
  <c r="J100" i="16"/>
  <c r="H99" i="17" s="1"/>
  <c r="G99" i="17"/>
  <c r="H100" i="16"/>
  <c r="F99" i="17" s="1"/>
  <c r="G100" i="16"/>
  <c r="E99" i="17"/>
  <c r="E100" i="16"/>
  <c r="AN99" i="16"/>
  <c r="K99" i="16"/>
  <c r="I98" i="17" s="1"/>
  <c r="J99" i="16"/>
  <c r="H98" i="17" s="1"/>
  <c r="G98" i="17"/>
  <c r="H99" i="16"/>
  <c r="F98" i="17" s="1"/>
  <c r="G99" i="16"/>
  <c r="E98" i="17" s="1"/>
  <c r="E99" i="16"/>
  <c r="AN98" i="16"/>
  <c r="K98" i="16"/>
  <c r="I97" i="17" s="1"/>
  <c r="J98" i="16"/>
  <c r="H97" i="17" s="1"/>
  <c r="G97" i="17"/>
  <c r="H98" i="16"/>
  <c r="F97" i="17" s="1"/>
  <c r="G98" i="16"/>
  <c r="E97" i="17" s="1"/>
  <c r="E98" i="16"/>
  <c r="AN97" i="16"/>
  <c r="K97" i="16"/>
  <c r="I96" i="17" s="1"/>
  <c r="J97" i="16"/>
  <c r="H96" i="17" s="1"/>
  <c r="G96" i="17"/>
  <c r="H97" i="16"/>
  <c r="G97" i="16"/>
  <c r="E96" i="17" s="1"/>
  <c r="E97" i="16"/>
  <c r="AN96" i="16"/>
  <c r="K96" i="16"/>
  <c r="I95" i="17" s="1"/>
  <c r="J96" i="16"/>
  <c r="H95" i="17" s="1"/>
  <c r="G95" i="17"/>
  <c r="H96" i="16"/>
  <c r="F95" i="17" s="1"/>
  <c r="G96" i="16"/>
  <c r="E95" i="17" s="1"/>
  <c r="E96" i="16"/>
  <c r="AN95" i="16"/>
  <c r="K95" i="16"/>
  <c r="I94" i="17" s="1"/>
  <c r="J95" i="16"/>
  <c r="H94" i="17" s="1"/>
  <c r="G94" i="17"/>
  <c r="H95" i="16"/>
  <c r="F94" i="17" s="1"/>
  <c r="G95" i="16"/>
  <c r="E94" i="17" s="1"/>
  <c r="E95" i="16"/>
  <c r="E93" i="16" s="1"/>
  <c r="E92" i="16" s="1"/>
  <c r="AN94" i="16"/>
  <c r="K94" i="16"/>
  <c r="I93" i="17" s="1"/>
  <c r="J94" i="16"/>
  <c r="H93" i="17" s="1"/>
  <c r="G93" i="17"/>
  <c r="H94" i="16"/>
  <c r="F93" i="17" s="1"/>
  <c r="G94" i="16"/>
  <c r="E93" i="17" s="1"/>
  <c r="E94" i="16"/>
  <c r="BW94" i="16" s="1"/>
  <c r="BW85" i="16"/>
  <c r="BW84" i="16" s="1"/>
  <c r="BW83" i="16" s="1"/>
  <c r="I84" i="17"/>
  <c r="I83" i="17" s="1"/>
  <c r="H84" i="17"/>
  <c r="H83" i="17" s="1"/>
  <c r="G84" i="17"/>
  <c r="G83" i="17" s="1"/>
  <c r="F84" i="17"/>
  <c r="F83" i="17" s="1"/>
  <c r="E84" i="17"/>
  <c r="E83" i="17" s="1"/>
  <c r="BW98" i="16"/>
  <c r="C169" i="16"/>
  <c r="B169" i="16"/>
  <c r="B159" i="16"/>
  <c r="C159" i="16"/>
  <c r="C158" i="16"/>
  <c r="B158" i="16"/>
  <c r="B125" i="16"/>
  <c r="C125" i="16"/>
  <c r="B126" i="16"/>
  <c r="C126" i="16"/>
  <c r="C124" i="16"/>
  <c r="B124" i="16"/>
  <c r="B95" i="16"/>
  <c r="C95" i="16"/>
  <c r="B96" i="16"/>
  <c r="C96" i="16"/>
  <c r="B97" i="16"/>
  <c r="C97" i="16"/>
  <c r="B98" i="16"/>
  <c r="C98" i="16"/>
  <c r="B99" i="16"/>
  <c r="C99" i="16"/>
  <c r="B100" i="16"/>
  <c r="C100" i="16"/>
  <c r="B101" i="16"/>
  <c r="C101" i="16"/>
  <c r="C94" i="16"/>
  <c r="B94" i="16"/>
  <c r="B85" i="16"/>
  <c r="D157" i="15"/>
  <c r="D159" i="16" s="1"/>
  <c r="D156" i="15"/>
  <c r="D83" i="15"/>
  <c r="D84" i="16" s="1"/>
  <c r="D93" i="15"/>
  <c r="D94" i="15"/>
  <c r="D96" i="16" s="1"/>
  <c r="D95" i="15"/>
  <c r="D97" i="16" s="1"/>
  <c r="D96" i="15"/>
  <c r="D98" i="16" s="1"/>
  <c r="D97" i="15"/>
  <c r="D99" i="16" s="1"/>
  <c r="D98" i="15"/>
  <c r="D100" i="16" s="1"/>
  <c r="D99" i="15"/>
  <c r="D92" i="15"/>
  <c r="D94" i="16" s="1"/>
  <c r="D124" i="15"/>
  <c r="D126" i="16" s="1"/>
  <c r="D123" i="15"/>
  <c r="D125" i="16" s="1"/>
  <c r="D122" i="15"/>
  <c r="G122" i="15" s="1"/>
  <c r="I167" i="15"/>
  <c r="I157" i="15"/>
  <c r="T157" i="15" s="1"/>
  <c r="U157" i="15" s="1"/>
  <c r="H157" i="15"/>
  <c r="AD158" i="20" s="1"/>
  <c r="I156" i="15"/>
  <c r="H156" i="15"/>
  <c r="D158" i="16" s="1"/>
  <c r="AH158" i="16" s="1"/>
  <c r="I124" i="15"/>
  <c r="AC124" i="21" s="1"/>
  <c r="I123" i="15"/>
  <c r="AC123" i="21" s="1"/>
  <c r="I99" i="15"/>
  <c r="T99" i="15" s="1"/>
  <c r="U99" i="15" s="1"/>
  <c r="H99" i="15"/>
  <c r="I98" i="15"/>
  <c r="H98" i="15"/>
  <c r="AH100" i="16" s="1"/>
  <c r="F100" i="16" s="1"/>
  <c r="I97" i="15"/>
  <c r="T97" i="15" s="1"/>
  <c r="U97" i="15" s="1"/>
  <c r="H97" i="15"/>
  <c r="I96" i="15"/>
  <c r="H96" i="15"/>
  <c r="I95" i="15"/>
  <c r="H95" i="15"/>
  <c r="I94" i="15"/>
  <c r="T94" i="15" s="1"/>
  <c r="U94" i="15" s="1"/>
  <c r="H94" i="15"/>
  <c r="AD95" i="20" s="1"/>
  <c r="I93" i="15"/>
  <c r="H93" i="15"/>
  <c r="AD94" i="20" s="1"/>
  <c r="I92" i="15"/>
  <c r="H92" i="15"/>
  <c r="F83" i="13"/>
  <c r="I83" i="15"/>
  <c r="I82" i="15" s="1"/>
  <c r="H83" i="15"/>
  <c r="C167" i="15"/>
  <c r="B167" i="15"/>
  <c r="B157" i="15"/>
  <c r="C157" i="15"/>
  <c r="C156" i="15"/>
  <c r="B156" i="15"/>
  <c r="B123" i="15"/>
  <c r="C123" i="15"/>
  <c r="B124" i="15"/>
  <c r="C124" i="15"/>
  <c r="C122" i="15"/>
  <c r="B122" i="15"/>
  <c r="C83" i="15"/>
  <c r="C93" i="15"/>
  <c r="C94" i="15"/>
  <c r="C95" i="15"/>
  <c r="C96" i="15"/>
  <c r="C97" i="15"/>
  <c r="C98" i="15"/>
  <c r="C99" i="15"/>
  <c r="C92" i="15"/>
  <c r="B93" i="15"/>
  <c r="B94" i="15"/>
  <c r="B95" i="15"/>
  <c r="B96" i="15"/>
  <c r="B97" i="15"/>
  <c r="B98" i="15"/>
  <c r="B99" i="15"/>
  <c r="B92" i="15"/>
  <c r="B83" i="15"/>
  <c r="AD98" i="20"/>
  <c r="AH99" i="16"/>
  <c r="F99" i="16" s="1"/>
  <c r="AD97" i="20"/>
  <c r="AH98" i="16"/>
  <c r="F98" i="16" s="1"/>
  <c r="BY98" i="16" s="1"/>
  <c r="AD100" i="20"/>
  <c r="AH101" i="16"/>
  <c r="F101" i="16" s="1"/>
  <c r="F159" i="16"/>
  <c r="AH96" i="16"/>
  <c r="F96" i="16" s="1"/>
  <c r="AD93" i="20"/>
  <c r="AH94" i="16"/>
  <c r="F94" i="16" s="1"/>
  <c r="BY94" i="16" s="1"/>
  <c r="AD96" i="20"/>
  <c r="AH97" i="16"/>
  <c r="F97" i="16" s="1"/>
  <c r="AD157" i="20"/>
  <c r="F158" i="16"/>
  <c r="V159" i="14"/>
  <c r="R159" i="14"/>
  <c r="P159" i="14"/>
  <c r="V126" i="14"/>
  <c r="R126" i="14"/>
  <c r="P126" i="14"/>
  <c r="V125" i="14"/>
  <c r="R125" i="14"/>
  <c r="P125" i="14"/>
  <c r="V101" i="14"/>
  <c r="R101" i="14"/>
  <c r="P101" i="14"/>
  <c r="V100" i="14"/>
  <c r="R100" i="14"/>
  <c r="P100" i="14"/>
  <c r="V99" i="14"/>
  <c r="R99" i="14"/>
  <c r="P99" i="14"/>
  <c r="V98" i="14"/>
  <c r="R98" i="14"/>
  <c r="P98" i="14"/>
  <c r="V97" i="14"/>
  <c r="R97" i="14"/>
  <c r="R93" i="14" s="1"/>
  <c r="P97" i="14"/>
  <c r="V96" i="14"/>
  <c r="R96" i="14"/>
  <c r="P96" i="14"/>
  <c r="P93" i="14" s="1"/>
  <c r="V95" i="14"/>
  <c r="R95" i="14"/>
  <c r="P95" i="14"/>
  <c r="V94" i="14"/>
  <c r="V93" i="14" s="1"/>
  <c r="R94" i="14"/>
  <c r="P94" i="14"/>
  <c r="V85" i="14"/>
  <c r="R85" i="14"/>
  <c r="P85" i="14"/>
  <c r="P84" i="14" s="1"/>
  <c r="C169" i="14"/>
  <c r="B169" i="14"/>
  <c r="B159" i="14"/>
  <c r="C159" i="14"/>
  <c r="C158" i="14"/>
  <c r="B158" i="14"/>
  <c r="B125" i="14"/>
  <c r="C125" i="14"/>
  <c r="B126" i="14"/>
  <c r="C126" i="14"/>
  <c r="C124" i="14"/>
  <c r="B124" i="14"/>
  <c r="B95" i="14"/>
  <c r="C95" i="14"/>
  <c r="B96" i="14"/>
  <c r="C96" i="14"/>
  <c r="B97" i="14"/>
  <c r="C97" i="14"/>
  <c r="B98" i="14"/>
  <c r="C98" i="14"/>
  <c r="B99" i="14"/>
  <c r="C99" i="14"/>
  <c r="B100" i="14"/>
  <c r="C100" i="14"/>
  <c r="B101" i="14"/>
  <c r="C101" i="14"/>
  <c r="C94" i="14"/>
  <c r="B94" i="14"/>
  <c r="C85" i="14"/>
  <c r="B85" i="14"/>
  <c r="L447" i="23"/>
  <c r="L446" i="23"/>
  <c r="N446" i="23" s="1"/>
  <c r="L445" i="23"/>
  <c r="N445" i="23" s="1"/>
  <c r="L444" i="23"/>
  <c r="N444" i="23" s="1"/>
  <c r="N443" i="23"/>
  <c r="N442" i="23"/>
  <c r="L441" i="23"/>
  <c r="N441" i="23" s="1"/>
  <c r="L438" i="23"/>
  <c r="N438" i="23" s="1"/>
  <c r="L437" i="23"/>
  <c r="N437" i="23" s="1"/>
  <c r="L436" i="23"/>
  <c r="N436" i="23" s="1"/>
  <c r="L435" i="23"/>
  <c r="N435" i="23" s="1"/>
  <c r="L434" i="23"/>
  <c r="N434" i="23" s="1"/>
  <c r="L433" i="23"/>
  <c r="N433" i="23" s="1"/>
  <c r="N432" i="23"/>
  <c r="L431" i="23"/>
  <c r="N431" i="23" s="1"/>
  <c r="L430" i="23"/>
  <c r="N430" i="23" s="1"/>
  <c r="L429" i="23"/>
  <c r="N429" i="23" s="1"/>
  <c r="L428" i="23"/>
  <c r="N428" i="23" s="1"/>
  <c r="L427" i="23"/>
  <c r="N427" i="23" s="1"/>
  <c r="N426" i="23"/>
  <c r="N425" i="23"/>
  <c r="L423" i="23"/>
  <c r="N423" i="23" s="1"/>
  <c r="L422" i="23"/>
  <c r="N422" i="23" s="1"/>
  <c r="L421" i="23"/>
  <c r="N421" i="23" s="1"/>
  <c r="L420" i="23"/>
  <c r="N420" i="23" s="1"/>
  <c r="L419" i="23"/>
  <c r="N419" i="23" s="1"/>
  <c r="L418" i="23"/>
  <c r="N418" i="23" s="1"/>
  <c r="L417" i="23"/>
  <c r="N417" i="23" s="1"/>
  <c r="N416" i="23"/>
  <c r="N415" i="23"/>
  <c r="N414" i="23"/>
  <c r="N413" i="23"/>
  <c r="N412" i="23"/>
  <c r="N411" i="23"/>
  <c r="N410" i="23"/>
  <c r="N409" i="23"/>
  <c r="L408" i="23"/>
  <c r="N408" i="23" s="1"/>
  <c r="L407" i="23"/>
  <c r="N407" i="23" s="1"/>
  <c r="L406" i="23"/>
  <c r="N406" i="23" s="1"/>
  <c r="L405" i="23"/>
  <c r="N405" i="23" s="1"/>
  <c r="L404" i="23"/>
  <c r="N404" i="23" s="1"/>
  <c r="L403" i="23"/>
  <c r="N403" i="23" s="1"/>
  <c r="L401" i="23"/>
  <c r="N401" i="23" s="1"/>
  <c r="L400" i="23"/>
  <c r="N400" i="23" s="1"/>
  <c r="L399" i="23"/>
  <c r="N399" i="23" s="1"/>
  <c r="L398" i="23"/>
  <c r="N398" i="23" s="1"/>
  <c r="L397" i="23"/>
  <c r="N397" i="23" s="1"/>
  <c r="L395" i="23"/>
  <c r="N395" i="23" s="1"/>
  <c r="N394" i="23"/>
  <c r="N393" i="23"/>
  <c r="N392" i="23"/>
  <c r="N391" i="23"/>
  <c r="N390" i="23"/>
  <c r="N389" i="23"/>
  <c r="N388" i="23"/>
  <c r="N387" i="23"/>
  <c r="N386" i="23"/>
  <c r="N385" i="23"/>
  <c r="N384" i="23"/>
  <c r="N383" i="23"/>
  <c r="N382" i="23"/>
  <c r="N381" i="23"/>
  <c r="N380" i="23"/>
  <c r="N379" i="23"/>
  <c r="N378" i="23"/>
  <c r="L377" i="23"/>
  <c r="N377" i="23" s="1"/>
  <c r="L376" i="23"/>
  <c r="N376" i="23" s="1"/>
  <c r="L375" i="23"/>
  <c r="N375" i="23" s="1"/>
  <c r="L374" i="23"/>
  <c r="N374" i="23" s="1"/>
  <c r="L373" i="23"/>
  <c r="N373" i="23" s="1"/>
  <c r="L364" i="23"/>
  <c r="N364" i="23" s="1"/>
  <c r="L363" i="23"/>
  <c r="N363" i="23" s="1"/>
  <c r="L362" i="23"/>
  <c r="N362" i="23" s="1"/>
  <c r="L361" i="23"/>
  <c r="N361" i="23" s="1"/>
  <c r="L360" i="23"/>
  <c r="N360" i="23" s="1"/>
  <c r="L359" i="23"/>
  <c r="N359" i="23" s="1"/>
  <c r="L358" i="23"/>
  <c r="N358" i="23" s="1"/>
  <c r="L357" i="23"/>
  <c r="N357" i="23" s="1"/>
  <c r="L356" i="23"/>
  <c r="N356" i="23" s="1"/>
  <c r="L355" i="23"/>
  <c r="N355" i="23" s="1"/>
  <c r="L354" i="23"/>
  <c r="N354" i="23" s="1"/>
  <c r="L353" i="23"/>
  <c r="N353" i="23" s="1"/>
  <c r="L352" i="23"/>
  <c r="N352" i="23" s="1"/>
  <c r="L351" i="23"/>
  <c r="N351" i="23" s="1"/>
  <c r="L350" i="23"/>
  <c r="N350" i="23" s="1"/>
  <c r="L349" i="23"/>
  <c r="N349" i="23" s="1"/>
  <c r="L348" i="23"/>
  <c r="N348" i="23" s="1"/>
  <c r="L346" i="23"/>
  <c r="N346" i="23" s="1"/>
  <c r="N345" i="23"/>
  <c r="N343" i="23"/>
  <c r="L342" i="23"/>
  <c r="N342" i="23" s="1"/>
  <c r="L341" i="23"/>
  <c r="N341" i="23" s="1"/>
  <c r="N340" i="23"/>
  <c r="L339" i="23"/>
  <c r="N339" i="23" s="1"/>
  <c r="N338" i="23"/>
  <c r="L337" i="23"/>
  <c r="N337" i="23" s="1"/>
  <c r="L307" i="23"/>
  <c r="N307" i="23" s="1"/>
  <c r="L306" i="23"/>
  <c r="N306" i="23" s="1"/>
  <c r="L305" i="23"/>
  <c r="N305" i="23" s="1"/>
  <c r="L304" i="23"/>
  <c r="N304" i="23" s="1"/>
  <c r="L303" i="23"/>
  <c r="N303" i="23" s="1"/>
  <c r="N301" i="23"/>
  <c r="N299" i="23"/>
  <c r="L298" i="23"/>
  <c r="N298" i="23" s="1"/>
  <c r="N297" i="23"/>
  <c r="N296" i="23"/>
  <c r="N295" i="23"/>
  <c r="L294" i="23"/>
  <c r="N294" i="23" s="1"/>
  <c r="L293" i="23"/>
  <c r="N293" i="23" s="1"/>
  <c r="L292" i="23"/>
  <c r="N292" i="23" s="1"/>
  <c r="N291" i="23"/>
  <c r="L290" i="23"/>
  <c r="N290" i="23" s="1"/>
  <c r="L289" i="23"/>
  <c r="N289" i="23" s="1"/>
  <c r="N288" i="23"/>
  <c r="L287" i="23"/>
  <c r="N287" i="23" s="1"/>
  <c r="L286" i="23"/>
  <c r="N286" i="23" s="1"/>
  <c r="L285" i="23"/>
  <c r="N285" i="23" s="1"/>
  <c r="L284" i="23"/>
  <c r="N284" i="23" s="1"/>
  <c r="L283" i="23"/>
  <c r="N283" i="23" s="1"/>
  <c r="L282" i="23"/>
  <c r="N282" i="23" s="1"/>
  <c r="L281" i="23"/>
  <c r="N281" i="23" s="1"/>
  <c r="L280" i="23"/>
  <c r="N280" i="23" s="1"/>
  <c r="N279" i="23"/>
  <c r="L278" i="23"/>
  <c r="N278" i="23" s="1"/>
  <c r="L277" i="23"/>
  <c r="N277" i="23" s="1"/>
  <c r="L276" i="23"/>
  <c r="N276" i="23" s="1"/>
  <c r="L275" i="23"/>
  <c r="N275" i="23" s="1"/>
  <c r="L274" i="23"/>
  <c r="N274" i="23" s="1"/>
  <c r="L273" i="23"/>
  <c r="N273" i="23" s="1"/>
  <c r="L272" i="23"/>
  <c r="N272" i="23" s="1"/>
  <c r="L271" i="23"/>
  <c r="N271" i="23" s="1"/>
  <c r="L270" i="23"/>
  <c r="N270" i="23" s="1"/>
  <c r="L269" i="23"/>
  <c r="N269" i="23" s="1"/>
  <c r="L268" i="23"/>
  <c r="N268" i="23" s="1"/>
  <c r="N267" i="23"/>
  <c r="L266" i="23"/>
  <c r="N266" i="23" s="1"/>
  <c r="L265" i="23"/>
  <c r="N265" i="23" s="1"/>
  <c r="L264" i="23"/>
  <c r="N264" i="23" s="1"/>
  <c r="N263" i="23"/>
  <c r="L261" i="23"/>
  <c r="N261" i="23" s="1"/>
  <c r="L260" i="23"/>
  <c r="N260" i="23" s="1"/>
  <c r="L259" i="23"/>
  <c r="N259" i="23" s="1"/>
  <c r="L258" i="23"/>
  <c r="N258" i="23" s="1"/>
  <c r="L257" i="23"/>
  <c r="N257" i="23" s="1"/>
  <c r="L256" i="23"/>
  <c r="N256" i="23" s="1"/>
  <c r="L255" i="23"/>
  <c r="N255" i="23" s="1"/>
  <c r="L254" i="23"/>
  <c r="N254" i="23" s="1"/>
  <c r="L253" i="23"/>
  <c r="N253" i="23" s="1"/>
  <c r="L252" i="23"/>
  <c r="N252" i="23" s="1"/>
  <c r="L251" i="23"/>
  <c r="N251" i="23" s="1"/>
  <c r="N250" i="23"/>
  <c r="L246" i="23"/>
  <c r="N246" i="23" s="1"/>
  <c r="N245" i="23"/>
  <c r="N242" i="23"/>
  <c r="N238" i="23"/>
  <c r="N237" i="23"/>
  <c r="N236" i="23"/>
  <c r="N235" i="23"/>
  <c r="L234" i="23"/>
  <c r="N234" i="23" s="1"/>
  <c r="L233" i="23"/>
  <c r="N233" i="23" s="1"/>
  <c r="N231" i="23"/>
  <c r="N230" i="23"/>
  <c r="N229" i="23"/>
  <c r="N228" i="23"/>
  <c r="N227" i="23"/>
  <c r="N226" i="23"/>
  <c r="N225" i="23"/>
  <c r="N224" i="23"/>
  <c r="N223" i="23"/>
  <c r="L222" i="23"/>
  <c r="N222" i="23" s="1"/>
  <c r="L221" i="23"/>
  <c r="N221" i="23" s="1"/>
  <c r="L220" i="23"/>
  <c r="N220" i="23" s="1"/>
  <c r="N218" i="23"/>
  <c r="N217" i="23"/>
  <c r="N216" i="23"/>
  <c r="L215" i="23"/>
  <c r="N215" i="23" s="1"/>
  <c r="L214" i="23"/>
  <c r="N214" i="23" s="1"/>
  <c r="L213" i="23"/>
  <c r="N213" i="23" s="1"/>
  <c r="L212" i="23"/>
  <c r="N212" i="23" s="1"/>
  <c r="L211" i="23"/>
  <c r="N211" i="23" s="1"/>
  <c r="L210" i="23"/>
  <c r="N210" i="23" s="1"/>
  <c r="L209" i="23"/>
  <c r="N209" i="23" s="1"/>
  <c r="N206" i="23"/>
  <c r="N205" i="23"/>
  <c r="N204" i="23"/>
  <c r="N203" i="23"/>
  <c r="N202" i="23"/>
  <c r="L201" i="23"/>
  <c r="N201" i="23" s="1"/>
  <c r="L199" i="23"/>
  <c r="N199" i="23" s="1"/>
  <c r="L198" i="23"/>
  <c r="N198" i="23" s="1"/>
  <c r="L197" i="23"/>
  <c r="N197" i="23" s="1"/>
  <c r="L196" i="23"/>
  <c r="N196" i="23" s="1"/>
  <c r="L195" i="23"/>
  <c r="N195" i="23" s="1"/>
  <c r="L194" i="23"/>
  <c r="N194" i="23" s="1"/>
  <c r="L193" i="23"/>
  <c r="N193" i="23" s="1"/>
  <c r="L192" i="23"/>
  <c r="N192" i="23" s="1"/>
  <c r="L191" i="23"/>
  <c r="N191" i="23" s="1"/>
  <c r="L190" i="23"/>
  <c r="N190" i="23" s="1"/>
  <c r="L188" i="23"/>
  <c r="N188" i="23" s="1"/>
  <c r="L187" i="23"/>
  <c r="N187" i="23" s="1"/>
  <c r="N186" i="23"/>
  <c r="N185" i="23"/>
  <c r="L183" i="23"/>
  <c r="N183" i="23" s="1"/>
  <c r="L180" i="23"/>
  <c r="N180" i="23" s="1"/>
  <c r="L179" i="23"/>
  <c r="N179" i="23" s="1"/>
  <c r="N178" i="23"/>
  <c r="N177" i="23"/>
  <c r="N176" i="23"/>
  <c r="N175" i="23"/>
  <c r="N174" i="23"/>
  <c r="N173" i="23"/>
  <c r="L172" i="23"/>
  <c r="N172" i="23" s="1"/>
  <c r="N171" i="23"/>
  <c r="L170" i="23"/>
  <c r="N170" i="23" s="1"/>
  <c r="N169" i="23"/>
  <c r="N168" i="23"/>
  <c r="N167" i="23"/>
  <c r="N166" i="23"/>
  <c r="N165" i="23"/>
  <c r="L161" i="23"/>
  <c r="N161" i="23" s="1"/>
  <c r="L160" i="23"/>
  <c r="N160" i="23" s="1"/>
  <c r="L159" i="23"/>
  <c r="N159" i="23" s="1"/>
  <c r="L158" i="23"/>
  <c r="N158" i="23" s="1"/>
  <c r="N156" i="23"/>
  <c r="N155" i="23"/>
  <c r="N154" i="23"/>
  <c r="N153" i="23"/>
  <c r="N152" i="23"/>
  <c r="N151" i="23"/>
  <c r="L149" i="23"/>
  <c r="N149" i="23" s="1"/>
  <c r="L148" i="23"/>
  <c r="N148" i="23" s="1"/>
  <c r="N147" i="23"/>
  <c r="N146" i="23"/>
  <c r="N145" i="23"/>
  <c r="N143" i="23"/>
  <c r="N141" i="23"/>
  <c r="L140" i="23"/>
  <c r="N140" i="23" s="1"/>
  <c r="L139" i="23"/>
  <c r="N139" i="23" s="1"/>
  <c r="L138" i="23"/>
  <c r="N138" i="23" s="1"/>
  <c r="N137" i="23"/>
  <c r="L134" i="23"/>
  <c r="N134" i="23" s="1"/>
  <c r="L133" i="23"/>
  <c r="N133" i="23" s="1"/>
  <c r="N132" i="23"/>
  <c r="N131" i="23"/>
  <c r="N130" i="23"/>
  <c r="N128" i="23"/>
  <c r="N126" i="23"/>
  <c r="L125" i="23"/>
  <c r="N125" i="23" s="1"/>
  <c r="L124" i="23"/>
  <c r="N124" i="23" s="1"/>
  <c r="L123" i="23"/>
  <c r="N123" i="23" s="1"/>
  <c r="N122" i="23"/>
  <c r="L119" i="23"/>
  <c r="N119" i="23" s="1"/>
  <c r="L118" i="23"/>
  <c r="N118" i="23" s="1"/>
  <c r="N117" i="23"/>
  <c r="N116" i="23"/>
  <c r="N115" i="23"/>
  <c r="L113" i="23"/>
  <c r="N113" i="23" s="1"/>
  <c r="N111" i="23"/>
  <c r="L110" i="23"/>
  <c r="N110" i="23" s="1"/>
  <c r="L109" i="23"/>
  <c r="N109" i="23" s="1"/>
  <c r="L108" i="23"/>
  <c r="N108" i="23" s="1"/>
  <c r="N107" i="23"/>
  <c r="N104" i="23"/>
  <c r="N103" i="23"/>
  <c r="N102" i="23"/>
  <c r="L101" i="23"/>
  <c r="N101" i="23" s="1"/>
  <c r="L99" i="23"/>
  <c r="N99" i="23" s="1"/>
  <c r="N98" i="23"/>
  <c r="N97" i="23"/>
  <c r="L96" i="23"/>
  <c r="N96" i="23" s="1"/>
  <c r="N95" i="23"/>
  <c r="N91" i="23"/>
  <c r="N90" i="23"/>
  <c r="N89" i="23"/>
  <c r="N88" i="23"/>
  <c r="N87" i="23"/>
  <c r="N85" i="23"/>
  <c r="N83" i="23"/>
  <c r="L82" i="23"/>
  <c r="N82" i="23" s="1"/>
  <c r="L81" i="23"/>
  <c r="N81" i="23" s="1"/>
  <c r="L80" i="23"/>
  <c r="N80" i="23" s="1"/>
  <c r="N79" i="23"/>
  <c r="N77" i="23"/>
  <c r="N76" i="23"/>
  <c r="L75" i="23"/>
  <c r="N75" i="23" s="1"/>
  <c r="L73" i="23"/>
  <c r="N73" i="23" s="1"/>
  <c r="L72" i="23"/>
  <c r="N72" i="23" s="1"/>
  <c r="L71" i="23"/>
  <c r="N71" i="23" s="1"/>
  <c r="L68" i="23"/>
  <c r="N68" i="23" s="1"/>
  <c r="L66" i="23"/>
  <c r="N66" i="23" s="1"/>
  <c r="L64" i="23"/>
  <c r="N64" i="23" s="1"/>
  <c r="N63" i="23"/>
  <c r="N62" i="23"/>
  <c r="L60" i="23"/>
  <c r="N60" i="23" s="1"/>
  <c r="L58" i="23"/>
  <c r="N58" i="23" s="1"/>
  <c r="L57" i="23"/>
  <c r="N57" i="23" s="1"/>
  <c r="N56" i="23"/>
  <c r="N55" i="23"/>
  <c r="L54" i="23"/>
  <c r="N54" i="23" s="1"/>
  <c r="N51" i="23"/>
  <c r="L48" i="23"/>
  <c r="N48" i="23" s="1"/>
  <c r="L47" i="23"/>
  <c r="N47" i="23" s="1"/>
  <c r="N46" i="23"/>
  <c r="N45" i="23"/>
  <c r="N44" i="23"/>
  <c r="N42" i="23"/>
  <c r="N40" i="23"/>
  <c r="L39" i="23"/>
  <c r="N39" i="23" s="1"/>
  <c r="L38" i="23"/>
  <c r="N38" i="23" s="1"/>
  <c r="N37" i="23"/>
  <c r="N36" i="23"/>
  <c r="L34" i="23"/>
  <c r="N34" i="23" s="1"/>
  <c r="L33" i="23"/>
  <c r="N33" i="23" s="1"/>
  <c r="L32" i="23"/>
  <c r="N32" i="23" s="1"/>
  <c r="N31" i="23"/>
  <c r="N30" i="23"/>
  <c r="N29" i="23"/>
  <c r="L28" i="23"/>
  <c r="N28" i="23" s="1"/>
  <c r="L27" i="23"/>
  <c r="N27" i="23" s="1"/>
  <c r="L26" i="23"/>
  <c r="N26" i="23" s="1"/>
  <c r="N25" i="23"/>
  <c r="L24" i="23"/>
  <c r="N24" i="23" s="1"/>
  <c r="L23" i="23"/>
  <c r="N23" i="23" s="1"/>
  <c r="L22" i="23"/>
  <c r="N22" i="23" s="1"/>
  <c r="N21" i="23"/>
  <c r="Y125" i="20"/>
  <c r="AA125" i="20" s="1"/>
  <c r="T125" i="20"/>
  <c r="V125" i="20" s="1"/>
  <c r="T124" i="20"/>
  <c r="V124" i="20" s="1"/>
  <c r="G124" i="20" s="1"/>
  <c r="H173" i="20"/>
  <c r="E173" i="20" s="1"/>
  <c r="M166" i="13"/>
  <c r="M24" i="13" s="1"/>
  <c r="F157" i="13"/>
  <c r="F124" i="13"/>
  <c r="F123" i="13"/>
  <c r="F99" i="13"/>
  <c r="F98" i="13"/>
  <c r="F97" i="13"/>
  <c r="F96" i="13"/>
  <c r="F95" i="13"/>
  <c r="F94" i="13"/>
  <c r="F93" i="13"/>
  <c r="F92" i="13"/>
  <c r="H167" i="13"/>
  <c r="Q167" i="13" s="1"/>
  <c r="D168" i="20"/>
  <c r="H157" i="13"/>
  <c r="G157" i="13"/>
  <c r="H156" i="13"/>
  <c r="Q156" i="13" s="1"/>
  <c r="G156" i="13"/>
  <c r="D157" i="20" s="1"/>
  <c r="H124" i="13"/>
  <c r="L126" i="14" s="1"/>
  <c r="G124" i="13"/>
  <c r="G123" i="13"/>
  <c r="G122" i="13"/>
  <c r="H99" i="13"/>
  <c r="L101" i="14" s="1"/>
  <c r="I101" i="14" s="1"/>
  <c r="G99" i="13"/>
  <c r="H98" i="13"/>
  <c r="L100" i="14" s="1"/>
  <c r="G98" i="13"/>
  <c r="D99" i="20" s="1"/>
  <c r="H97" i="13"/>
  <c r="G97" i="13"/>
  <c r="H96" i="13"/>
  <c r="L98" i="14" s="1"/>
  <c r="G96" i="13"/>
  <c r="D97" i="20" s="1"/>
  <c r="H95" i="13"/>
  <c r="Q95" i="13" s="1"/>
  <c r="G95" i="13"/>
  <c r="H94" i="13"/>
  <c r="L96" i="14" s="1"/>
  <c r="G94" i="13"/>
  <c r="D95" i="20" s="1"/>
  <c r="H93" i="13"/>
  <c r="L95" i="14" s="1"/>
  <c r="G93" i="13"/>
  <c r="H92" i="13"/>
  <c r="L94" i="14" s="1"/>
  <c r="I94" i="14" s="1"/>
  <c r="G92" i="13"/>
  <c r="D93" i="20" s="1"/>
  <c r="H83" i="13"/>
  <c r="Q83" i="13" s="1"/>
  <c r="Q82" i="13" s="1"/>
  <c r="G83" i="13"/>
  <c r="D166" i="13"/>
  <c r="D24" i="13" s="1"/>
  <c r="K438" i="23"/>
  <c r="K437" i="23"/>
  <c r="K431" i="23"/>
  <c r="K430" i="23"/>
  <c r="K429" i="23"/>
  <c r="K428" i="23"/>
  <c r="K427" i="23"/>
  <c r="K423" i="23"/>
  <c r="K422" i="23"/>
  <c r="K421" i="23"/>
  <c r="K420" i="23"/>
  <c r="K419" i="23"/>
  <c r="K418" i="23"/>
  <c r="K417" i="23"/>
  <c r="K415" i="23"/>
  <c r="K414" i="23"/>
  <c r="K413" i="23"/>
  <c r="K412" i="23"/>
  <c r="K411" i="23"/>
  <c r="K408" i="23"/>
  <c r="K407" i="23"/>
  <c r="K406" i="23"/>
  <c r="K405" i="23"/>
  <c r="K404" i="23"/>
  <c r="K403" i="23"/>
  <c r="K401" i="23"/>
  <c r="K400" i="23"/>
  <c r="K399" i="23"/>
  <c r="K398" i="23"/>
  <c r="K397" i="23"/>
  <c r="K395" i="23"/>
  <c r="K393" i="23"/>
  <c r="K392" i="23"/>
  <c r="K391" i="23"/>
  <c r="K390" i="23"/>
  <c r="K389" i="23"/>
  <c r="K388" i="23"/>
  <c r="K387" i="23"/>
  <c r="K386" i="23"/>
  <c r="K385" i="23"/>
  <c r="K377" i="23"/>
  <c r="K376" i="23"/>
  <c r="K375" i="23"/>
  <c r="K374" i="23"/>
  <c r="K373" i="23"/>
  <c r="K364" i="23"/>
  <c r="K363" i="23"/>
  <c r="K362" i="23"/>
  <c r="K361" i="23"/>
  <c r="K360" i="23"/>
  <c r="K359" i="23"/>
  <c r="K358" i="23"/>
  <c r="K357" i="23"/>
  <c r="K356" i="23"/>
  <c r="K355" i="23"/>
  <c r="K354" i="23"/>
  <c r="K353" i="23"/>
  <c r="K352" i="23"/>
  <c r="K351" i="23"/>
  <c r="K350" i="23"/>
  <c r="K349" i="23"/>
  <c r="K348" i="23"/>
  <c r="K346" i="23"/>
  <c r="K342" i="23"/>
  <c r="K341" i="23"/>
  <c r="K339" i="23"/>
  <c r="K337" i="23"/>
  <c r="K307" i="23"/>
  <c r="K306" i="23"/>
  <c r="K305" i="23"/>
  <c r="K304" i="23"/>
  <c r="K303" i="23"/>
  <c r="K298" i="23"/>
  <c r="K296" i="23"/>
  <c r="K294" i="23"/>
  <c r="K292" i="23"/>
  <c r="K290" i="23"/>
  <c r="K287" i="23"/>
  <c r="K286" i="23"/>
  <c r="K285" i="23"/>
  <c r="K284" i="23"/>
  <c r="K283" i="23"/>
  <c r="K282" i="23"/>
  <c r="K281" i="23"/>
  <c r="K280" i="23"/>
  <c r="K278" i="23"/>
  <c r="K277" i="23"/>
  <c r="K276" i="23"/>
  <c r="K275" i="23"/>
  <c r="K274" i="23"/>
  <c r="K273" i="23"/>
  <c r="K272" i="23"/>
  <c r="K271" i="23"/>
  <c r="K270" i="23"/>
  <c r="K269" i="23"/>
  <c r="K268" i="23"/>
  <c r="K266" i="23"/>
  <c r="K265" i="23"/>
  <c r="K264" i="23"/>
  <c r="K261" i="23"/>
  <c r="K260" i="23"/>
  <c r="K259" i="23"/>
  <c r="K258" i="23"/>
  <c r="K257" i="23"/>
  <c r="K256" i="23"/>
  <c r="K255" i="23"/>
  <c r="K254" i="23"/>
  <c r="K253" i="23"/>
  <c r="K252" i="23"/>
  <c r="K251" i="23"/>
  <c r="K246" i="23"/>
  <c r="K234" i="23"/>
  <c r="K233" i="23"/>
  <c r="K228" i="23"/>
  <c r="K227" i="23"/>
  <c r="K222" i="23"/>
  <c r="K221" i="23"/>
  <c r="K220" i="23"/>
  <c r="K215" i="23"/>
  <c r="K214" i="23"/>
  <c r="K212" i="23"/>
  <c r="K211" i="23"/>
  <c r="K210" i="23"/>
  <c r="K209" i="23"/>
  <c r="K205" i="23"/>
  <c r="K204" i="23"/>
  <c r="K201" i="23"/>
  <c r="K199" i="23"/>
  <c r="K198" i="23"/>
  <c r="K197" i="23"/>
  <c r="K196" i="23"/>
  <c r="K195" i="23"/>
  <c r="K194" i="23"/>
  <c r="K193" i="23"/>
  <c r="K192" i="23"/>
  <c r="K191" i="23"/>
  <c r="K187" i="23"/>
  <c r="K180" i="23"/>
  <c r="K179" i="23"/>
  <c r="K177" i="23"/>
  <c r="K176" i="23"/>
  <c r="K172" i="23"/>
  <c r="K170" i="23"/>
  <c r="K168" i="23"/>
  <c r="K167" i="23"/>
  <c r="K166" i="23"/>
  <c r="K161" i="23"/>
  <c r="K160" i="23"/>
  <c r="K159" i="23"/>
  <c r="K158" i="23"/>
  <c r="K149" i="23"/>
  <c r="K148" i="23"/>
  <c r="K140" i="23"/>
  <c r="K139" i="23"/>
  <c r="K138" i="23"/>
  <c r="K134" i="23"/>
  <c r="K133" i="23"/>
  <c r="K125" i="23"/>
  <c r="K124" i="23"/>
  <c r="K123" i="23"/>
  <c r="K119" i="23"/>
  <c r="K118" i="23"/>
  <c r="K110" i="23"/>
  <c r="K109" i="23"/>
  <c r="K108" i="23"/>
  <c r="K102" i="23"/>
  <c r="K101" i="23"/>
  <c r="K99" i="23"/>
  <c r="K96" i="23"/>
  <c r="K82" i="23"/>
  <c r="K81" i="23"/>
  <c r="K80" i="23"/>
  <c r="K77" i="23"/>
  <c r="K76" i="23"/>
  <c r="K75" i="23"/>
  <c r="K73" i="23"/>
  <c r="K72" i="23"/>
  <c r="K71" i="23"/>
  <c r="K68" i="23"/>
  <c r="K66" i="23"/>
  <c r="K60" i="23"/>
  <c r="K58" i="23"/>
  <c r="K57" i="23"/>
  <c r="K48" i="23"/>
  <c r="K47" i="23"/>
  <c r="K39" i="23"/>
  <c r="K38" i="23"/>
  <c r="K37" i="23"/>
  <c r="K34" i="23"/>
  <c r="K28" i="23"/>
  <c r="K26" i="23"/>
  <c r="K24" i="23"/>
  <c r="K23" i="23"/>
  <c r="K22" i="23"/>
  <c r="J424" i="23"/>
  <c r="J396" i="23"/>
  <c r="K366" i="23"/>
  <c r="I366" i="23"/>
  <c r="N344" i="23"/>
  <c r="J308" i="23"/>
  <c r="L308" i="23" s="1"/>
  <c r="N308" i="23" s="1"/>
  <c r="L300" i="23"/>
  <c r="N300" i="23" s="1"/>
  <c r="L262" i="23"/>
  <c r="N262" i="23" s="1"/>
  <c r="J244" i="23"/>
  <c r="L244" i="23" s="1"/>
  <c r="N244" i="23" s="1"/>
  <c r="J232" i="23"/>
  <c r="K232" i="23" s="1"/>
  <c r="J219" i="23"/>
  <c r="J243" i="23" s="1"/>
  <c r="J207" i="23"/>
  <c r="J200" i="23"/>
  <c r="K188" i="23"/>
  <c r="J182" i="23"/>
  <c r="L181" i="23"/>
  <c r="N181" i="23" s="1"/>
  <c r="J74" i="23"/>
  <c r="K74" i="23" s="1"/>
  <c r="L70" i="23"/>
  <c r="N70" i="23" s="1"/>
  <c r="L69" i="23"/>
  <c r="N69" i="23" s="1"/>
  <c r="L65" i="23"/>
  <c r="N65" i="23" s="1"/>
  <c r="L61" i="23"/>
  <c r="N61" i="23" s="1"/>
  <c r="J20" i="23"/>
  <c r="S19" i="21"/>
  <c r="T19" i="21"/>
  <c r="U19" i="21"/>
  <c r="V19" i="21"/>
  <c r="W19" i="21"/>
  <c r="X19" i="21"/>
  <c r="Y19" i="21"/>
  <c r="Z19" i="21"/>
  <c r="AA19" i="21"/>
  <c r="AB19" i="21"/>
  <c r="AC19" i="21"/>
  <c r="AD19" i="21"/>
  <c r="AE19" i="21"/>
  <c r="AF19" i="21"/>
  <c r="AG19" i="21"/>
  <c r="AH19" i="21"/>
  <c r="AI19" i="21"/>
  <c r="AJ19" i="21"/>
  <c r="AK19" i="21"/>
  <c r="AL19" i="21"/>
  <c r="AM19" i="21"/>
  <c r="AN19" i="21"/>
  <c r="AO19" i="21"/>
  <c r="AP19" i="21"/>
  <c r="AQ19" i="21"/>
  <c r="AR19" i="21"/>
  <c r="AS19" i="21"/>
  <c r="S82" i="21"/>
  <c r="T82" i="21"/>
  <c r="U82" i="21"/>
  <c r="V82" i="21"/>
  <c r="W82" i="21"/>
  <c r="X82" i="21"/>
  <c r="Y82" i="21"/>
  <c r="Z82" i="21"/>
  <c r="AA82" i="21"/>
  <c r="AB82" i="21"/>
  <c r="AC82" i="21"/>
  <c r="AD82" i="21"/>
  <c r="AE82" i="21"/>
  <c r="AF82" i="21"/>
  <c r="AG82" i="21"/>
  <c r="AH82" i="21"/>
  <c r="AI82" i="21"/>
  <c r="AJ82" i="21"/>
  <c r="AK82" i="21"/>
  <c r="AL82" i="21"/>
  <c r="AM82" i="21"/>
  <c r="AN82" i="21"/>
  <c r="AO82" i="21"/>
  <c r="AP82" i="21"/>
  <c r="AQ82" i="21"/>
  <c r="AR82" i="21"/>
  <c r="AS82" i="21"/>
  <c r="S86" i="21"/>
  <c r="T86" i="21"/>
  <c r="U86" i="21"/>
  <c r="V86" i="21"/>
  <c r="W86" i="21"/>
  <c r="X86" i="21"/>
  <c r="Y86" i="21"/>
  <c r="Z86" i="21"/>
  <c r="AA86" i="21"/>
  <c r="AB86" i="21"/>
  <c r="AC86" i="21"/>
  <c r="AD86" i="21"/>
  <c r="AE86" i="21"/>
  <c r="AF86" i="21"/>
  <c r="AG86" i="21"/>
  <c r="AH86" i="21"/>
  <c r="AI86" i="21"/>
  <c r="AJ86" i="21"/>
  <c r="AK86" i="21"/>
  <c r="AL86" i="21"/>
  <c r="AM86" i="21"/>
  <c r="AN86" i="21"/>
  <c r="AO86" i="21"/>
  <c r="AP86" i="21"/>
  <c r="AQ86" i="21"/>
  <c r="AR86" i="21"/>
  <c r="AS86" i="21"/>
  <c r="S91" i="21"/>
  <c r="T91" i="21"/>
  <c r="U91" i="21"/>
  <c r="V91" i="21"/>
  <c r="W91" i="21"/>
  <c r="X91" i="21"/>
  <c r="Y91" i="21"/>
  <c r="Z91" i="21"/>
  <c r="AA91" i="21"/>
  <c r="AB91" i="21"/>
  <c r="AC91" i="21"/>
  <c r="AD91" i="21"/>
  <c r="AE91" i="21"/>
  <c r="AF91" i="21"/>
  <c r="AG91" i="21"/>
  <c r="AH91" i="21"/>
  <c r="AI91" i="21"/>
  <c r="AJ91" i="21"/>
  <c r="AK91" i="21"/>
  <c r="AL91" i="21"/>
  <c r="AM91" i="21"/>
  <c r="AN91" i="21"/>
  <c r="AO91" i="21"/>
  <c r="AP91" i="21"/>
  <c r="AP90" i="21" s="1"/>
  <c r="AQ91" i="21"/>
  <c r="AR91" i="21"/>
  <c r="AS91" i="21"/>
  <c r="S100" i="21"/>
  <c r="T100" i="21"/>
  <c r="U100" i="21"/>
  <c r="V100" i="21"/>
  <c r="W100" i="21"/>
  <c r="X100" i="21"/>
  <c r="Y100" i="21"/>
  <c r="Z100" i="21"/>
  <c r="AA100" i="21"/>
  <c r="AB100" i="21"/>
  <c r="AC100" i="21"/>
  <c r="AD100" i="21"/>
  <c r="AE100" i="21"/>
  <c r="AF100" i="21"/>
  <c r="AG100" i="21"/>
  <c r="AH100" i="21"/>
  <c r="AI100" i="21"/>
  <c r="AJ100" i="21"/>
  <c r="AK100" i="21"/>
  <c r="AL100" i="21"/>
  <c r="AM100" i="21"/>
  <c r="AN100" i="21"/>
  <c r="AO100" i="21"/>
  <c r="AP100" i="21"/>
  <c r="AQ100" i="21"/>
  <c r="AR100" i="21"/>
  <c r="AS100" i="21"/>
  <c r="S105" i="21"/>
  <c r="T105" i="21"/>
  <c r="U105" i="21"/>
  <c r="V105" i="21"/>
  <c r="W105" i="21"/>
  <c r="X105" i="21"/>
  <c r="Y105" i="21"/>
  <c r="Z105" i="21"/>
  <c r="AA105" i="21"/>
  <c r="AB105" i="21"/>
  <c r="AC105" i="21"/>
  <c r="AD105" i="21"/>
  <c r="AE105" i="21"/>
  <c r="AF105" i="21"/>
  <c r="AG105" i="21"/>
  <c r="AH105" i="21"/>
  <c r="AI105" i="21"/>
  <c r="AJ105" i="21"/>
  <c r="AK105" i="21"/>
  <c r="AL105" i="21"/>
  <c r="AM105" i="21"/>
  <c r="AN105" i="21"/>
  <c r="AO105" i="21"/>
  <c r="AP105" i="21"/>
  <c r="AQ105" i="21"/>
  <c r="AR105" i="21"/>
  <c r="AS105" i="21"/>
  <c r="S109" i="21"/>
  <c r="T109" i="21"/>
  <c r="U109" i="21"/>
  <c r="V109" i="21"/>
  <c r="W109" i="21"/>
  <c r="X109" i="21"/>
  <c r="Y109" i="21"/>
  <c r="Z109" i="21"/>
  <c r="AA109" i="21"/>
  <c r="AB109" i="21"/>
  <c r="AC109" i="21"/>
  <c r="AD109" i="21"/>
  <c r="AE109" i="21"/>
  <c r="AF109" i="21"/>
  <c r="AG109" i="21"/>
  <c r="AH109" i="21"/>
  <c r="AI109" i="21"/>
  <c r="AJ109" i="21"/>
  <c r="AK109" i="21"/>
  <c r="AL109" i="21"/>
  <c r="AM109" i="21"/>
  <c r="AN109" i="21"/>
  <c r="AO109" i="21"/>
  <c r="AP109" i="21"/>
  <c r="AQ109" i="21"/>
  <c r="AR109" i="21"/>
  <c r="AS109" i="21"/>
  <c r="S113" i="21"/>
  <c r="T113" i="21"/>
  <c r="U113" i="21"/>
  <c r="V113" i="21"/>
  <c r="W113" i="21"/>
  <c r="X113" i="21"/>
  <c r="Y113" i="21"/>
  <c r="Z113" i="21"/>
  <c r="AA113" i="21"/>
  <c r="AB113" i="21"/>
  <c r="AC113" i="21"/>
  <c r="AD113" i="21"/>
  <c r="AE113" i="21"/>
  <c r="AF113" i="21"/>
  <c r="AG113" i="21"/>
  <c r="AH113" i="21"/>
  <c r="AI113" i="21"/>
  <c r="AJ113" i="21"/>
  <c r="AK113" i="21"/>
  <c r="AL113" i="21"/>
  <c r="AM113" i="21"/>
  <c r="AN113" i="21"/>
  <c r="AO113" i="21"/>
  <c r="AP113" i="21"/>
  <c r="AQ113" i="21"/>
  <c r="AR113" i="21"/>
  <c r="AS113" i="21"/>
  <c r="S117" i="21"/>
  <c r="T117" i="21"/>
  <c r="U117" i="21"/>
  <c r="V117" i="21"/>
  <c r="W117" i="21"/>
  <c r="X117" i="21"/>
  <c r="Y117" i="21"/>
  <c r="Z117" i="21"/>
  <c r="AA117" i="21"/>
  <c r="AB117" i="21"/>
  <c r="AC117" i="21"/>
  <c r="AD117" i="21"/>
  <c r="AE117" i="21"/>
  <c r="AF117" i="21"/>
  <c r="AG117" i="21"/>
  <c r="AH117" i="21"/>
  <c r="AI117" i="21"/>
  <c r="AJ117" i="21"/>
  <c r="AK117" i="21"/>
  <c r="AL117" i="21"/>
  <c r="AM117" i="21"/>
  <c r="AN117" i="21"/>
  <c r="AO117" i="21"/>
  <c r="AP117" i="21"/>
  <c r="AQ117" i="21"/>
  <c r="AR117" i="21"/>
  <c r="AS117" i="21"/>
  <c r="S121" i="21"/>
  <c r="T121" i="21"/>
  <c r="U121" i="21"/>
  <c r="V121" i="21"/>
  <c r="W121" i="21"/>
  <c r="X121" i="21"/>
  <c r="Y121" i="21"/>
  <c r="Z121" i="21"/>
  <c r="AA121" i="21"/>
  <c r="AD121" i="21"/>
  <c r="AE121" i="21"/>
  <c r="AF121" i="21"/>
  <c r="AG121" i="21"/>
  <c r="AH121" i="21"/>
  <c r="AI121" i="21"/>
  <c r="AJ121" i="21"/>
  <c r="AK121" i="21"/>
  <c r="AL121" i="21"/>
  <c r="AM121" i="21"/>
  <c r="AN121" i="21"/>
  <c r="AO121" i="21"/>
  <c r="AP121" i="21"/>
  <c r="AQ121" i="21"/>
  <c r="AR121" i="21"/>
  <c r="AS121" i="21"/>
  <c r="S125" i="21"/>
  <c r="T125" i="21"/>
  <c r="U125" i="21"/>
  <c r="V125" i="21"/>
  <c r="W125" i="21"/>
  <c r="X125" i="21"/>
  <c r="Y125" i="21"/>
  <c r="Z125" i="21"/>
  <c r="AA125" i="21"/>
  <c r="AB125" i="21"/>
  <c r="AC125" i="21"/>
  <c r="AD125" i="21"/>
  <c r="AE125" i="21"/>
  <c r="AF125" i="21"/>
  <c r="AG125" i="21"/>
  <c r="AH125" i="21"/>
  <c r="AI125" i="21"/>
  <c r="AJ125" i="21"/>
  <c r="AK125" i="21"/>
  <c r="AL125" i="21"/>
  <c r="AM125" i="21"/>
  <c r="AN125" i="21"/>
  <c r="AO125" i="21"/>
  <c r="AP125" i="21"/>
  <c r="AQ125" i="21"/>
  <c r="AR125" i="21"/>
  <c r="AS125" i="21"/>
  <c r="S129" i="21"/>
  <c r="T129" i="21"/>
  <c r="U129" i="21"/>
  <c r="V129" i="21"/>
  <c r="W129" i="21"/>
  <c r="X129" i="21"/>
  <c r="Y129" i="21"/>
  <c r="Z129" i="21"/>
  <c r="AA129" i="21"/>
  <c r="AB129" i="21"/>
  <c r="AC129" i="21"/>
  <c r="AD129" i="21"/>
  <c r="AE129" i="21"/>
  <c r="AF129" i="21"/>
  <c r="AG129" i="21"/>
  <c r="AH129" i="21"/>
  <c r="AI129" i="21"/>
  <c r="AJ129" i="21"/>
  <c r="AK129" i="21"/>
  <c r="AL129" i="21"/>
  <c r="AM129" i="21"/>
  <c r="AN129" i="21"/>
  <c r="AO129" i="21"/>
  <c r="AP129" i="21"/>
  <c r="AQ129" i="21"/>
  <c r="AR129" i="21"/>
  <c r="AS129" i="21"/>
  <c r="S133" i="21"/>
  <c r="T133" i="21"/>
  <c r="U133" i="21"/>
  <c r="V133" i="21"/>
  <c r="W133" i="21"/>
  <c r="X133" i="21"/>
  <c r="Y133" i="21"/>
  <c r="Z133" i="21"/>
  <c r="AA133" i="21"/>
  <c r="AB133" i="21"/>
  <c r="AC133" i="21"/>
  <c r="AD133" i="21"/>
  <c r="AE133" i="21"/>
  <c r="AF133" i="21"/>
  <c r="AG133" i="21"/>
  <c r="AH133" i="21"/>
  <c r="AI133" i="21"/>
  <c r="AJ133" i="21"/>
  <c r="AK133" i="21"/>
  <c r="AL133" i="21"/>
  <c r="AM133" i="21"/>
  <c r="AN133" i="21"/>
  <c r="AO133" i="21"/>
  <c r="AP133" i="21"/>
  <c r="AQ133" i="21"/>
  <c r="AR133" i="21"/>
  <c r="AS133" i="21"/>
  <c r="S138" i="21"/>
  <c r="T138" i="21"/>
  <c r="T137" i="21" s="1"/>
  <c r="U138" i="21"/>
  <c r="V138" i="21"/>
  <c r="W138" i="21"/>
  <c r="X138" i="21"/>
  <c r="X137" i="21" s="1"/>
  <c r="Y138" i="21"/>
  <c r="Z138" i="21"/>
  <c r="AA138" i="21"/>
  <c r="AB138" i="21"/>
  <c r="AC138" i="21"/>
  <c r="AD138" i="21"/>
  <c r="AE138" i="21"/>
  <c r="AF138" i="21"/>
  <c r="AG138" i="21"/>
  <c r="AH138" i="21"/>
  <c r="AI138" i="21"/>
  <c r="AJ138" i="21"/>
  <c r="AK138" i="21"/>
  <c r="AL138" i="21"/>
  <c r="AM138" i="21"/>
  <c r="AN138" i="21"/>
  <c r="AO138" i="21"/>
  <c r="AP138" i="21"/>
  <c r="AQ138" i="21"/>
  <c r="AR138" i="21"/>
  <c r="AS138" i="21"/>
  <c r="S142" i="21"/>
  <c r="T142" i="21"/>
  <c r="U142" i="21"/>
  <c r="V142" i="21"/>
  <c r="W142" i="21"/>
  <c r="X142" i="21"/>
  <c r="Y142" i="21"/>
  <c r="Y137" i="21" s="1"/>
  <c r="Z142" i="21"/>
  <c r="AA142" i="21"/>
  <c r="AB142" i="21"/>
  <c r="AC142" i="21"/>
  <c r="AD142" i="21"/>
  <c r="AE142" i="21"/>
  <c r="AF142" i="21"/>
  <c r="AG142" i="21"/>
  <c r="AG137" i="21" s="1"/>
  <c r="AH142" i="21"/>
  <c r="AI142" i="21"/>
  <c r="AJ142" i="21"/>
  <c r="AK142" i="21"/>
  <c r="AL142" i="21"/>
  <c r="AM142" i="21"/>
  <c r="AN142" i="21"/>
  <c r="AO142" i="21"/>
  <c r="AO137" i="21" s="1"/>
  <c r="AP142" i="21"/>
  <c r="AQ142" i="21"/>
  <c r="AR142" i="21"/>
  <c r="AS142" i="21"/>
  <c r="S146" i="21"/>
  <c r="S21" i="21" s="1"/>
  <c r="T146" i="21"/>
  <c r="T21" i="21" s="1"/>
  <c r="U146" i="21"/>
  <c r="U21" i="21" s="1"/>
  <c r="V146" i="21"/>
  <c r="V21" i="21" s="1"/>
  <c r="W146" i="21"/>
  <c r="W21" i="21" s="1"/>
  <c r="X146" i="21"/>
  <c r="X21" i="21"/>
  <c r="Y146" i="21"/>
  <c r="Y21" i="21" s="1"/>
  <c r="Z146" i="21"/>
  <c r="Z21" i="21" s="1"/>
  <c r="AA146" i="21"/>
  <c r="AA21" i="21" s="1"/>
  <c r="AB146" i="21"/>
  <c r="AB21" i="21" s="1"/>
  <c r="AC146" i="21"/>
  <c r="AC21" i="21" s="1"/>
  <c r="AD146" i="21"/>
  <c r="AD21" i="21" s="1"/>
  <c r="AE146" i="21"/>
  <c r="AE21" i="21" s="1"/>
  <c r="AF146" i="21"/>
  <c r="AF21" i="21" s="1"/>
  <c r="AG146" i="21"/>
  <c r="AG21" i="21" s="1"/>
  <c r="AH146" i="21"/>
  <c r="AH21" i="21" s="1"/>
  <c r="AI146" i="21"/>
  <c r="AI21" i="21" s="1"/>
  <c r="AJ146" i="21"/>
  <c r="AJ21" i="21" s="1"/>
  <c r="AK146" i="21"/>
  <c r="AK21" i="21" s="1"/>
  <c r="AL146" i="21"/>
  <c r="AL21" i="21" s="1"/>
  <c r="AM146" i="21"/>
  <c r="AM21" i="21" s="1"/>
  <c r="AN146" i="21"/>
  <c r="AN21" i="21" s="1"/>
  <c r="AO146" i="21"/>
  <c r="AO21" i="21" s="1"/>
  <c r="AP146" i="21"/>
  <c r="AP21" i="21" s="1"/>
  <c r="AQ146" i="21"/>
  <c r="AQ21" i="21" s="1"/>
  <c r="AR146" i="21"/>
  <c r="AR21" i="21" s="1"/>
  <c r="AS146" i="21"/>
  <c r="AS21" i="21" s="1"/>
  <c r="S155" i="21"/>
  <c r="S22" i="21" s="1"/>
  <c r="T155" i="21"/>
  <c r="T22" i="21" s="1"/>
  <c r="U155" i="21"/>
  <c r="U22" i="21" s="1"/>
  <c r="V155" i="21"/>
  <c r="V22" i="21" s="1"/>
  <c r="W155" i="21"/>
  <c r="W22" i="21" s="1"/>
  <c r="X155" i="21"/>
  <c r="X22" i="21" s="1"/>
  <c r="Y155" i="21"/>
  <c r="Y22" i="21" s="1"/>
  <c r="Z155" i="21"/>
  <c r="Z22" i="21" s="1"/>
  <c r="AA155" i="21"/>
  <c r="AA22" i="21" s="1"/>
  <c r="AB155" i="21"/>
  <c r="AB22" i="21" s="1"/>
  <c r="AC155" i="21"/>
  <c r="AC22" i="21" s="1"/>
  <c r="AD155" i="21"/>
  <c r="AD22" i="21" s="1"/>
  <c r="AE155" i="21"/>
  <c r="AE22" i="21" s="1"/>
  <c r="AF155" i="21"/>
  <c r="AF22" i="21" s="1"/>
  <c r="AG155" i="21"/>
  <c r="AG22" i="21" s="1"/>
  <c r="AH155" i="21"/>
  <c r="AH22" i="21" s="1"/>
  <c r="AI155" i="21"/>
  <c r="AI22" i="21" s="1"/>
  <c r="AJ155" i="21"/>
  <c r="AJ22" i="21" s="1"/>
  <c r="AK155" i="21"/>
  <c r="AK22" i="21" s="1"/>
  <c r="AL155" i="21"/>
  <c r="AL22" i="21" s="1"/>
  <c r="AM155" i="21"/>
  <c r="AM22" i="21" s="1"/>
  <c r="AN155" i="21"/>
  <c r="AN22" i="21" s="1"/>
  <c r="AO155" i="21"/>
  <c r="AO22" i="21" s="1"/>
  <c r="AP155" i="21"/>
  <c r="AP22" i="21" s="1"/>
  <c r="AQ155" i="21"/>
  <c r="AQ22" i="21" s="1"/>
  <c r="AR155" i="21"/>
  <c r="AR22" i="21" s="1"/>
  <c r="AS155" i="21"/>
  <c r="AS22" i="21" s="1"/>
  <c r="S162" i="21"/>
  <c r="S23" i="21" s="1"/>
  <c r="T162" i="21"/>
  <c r="T23" i="21" s="1"/>
  <c r="U162" i="21"/>
  <c r="U23" i="21" s="1"/>
  <c r="V162" i="21"/>
  <c r="V23" i="21" s="1"/>
  <c r="W162" i="21"/>
  <c r="W23" i="21" s="1"/>
  <c r="X162" i="21"/>
  <c r="X23" i="21" s="1"/>
  <c r="Y162" i="21"/>
  <c r="Y23" i="21" s="1"/>
  <c r="Z162" i="21"/>
  <c r="Z23" i="21" s="1"/>
  <c r="AA162" i="21"/>
  <c r="AA23" i="21" s="1"/>
  <c r="AB162" i="21"/>
  <c r="AB23" i="21" s="1"/>
  <c r="AC162" i="21"/>
  <c r="AC23" i="21" s="1"/>
  <c r="AD162" i="21"/>
  <c r="AD23" i="21" s="1"/>
  <c r="AE162" i="21"/>
  <c r="AE23" i="21" s="1"/>
  <c r="AF162" i="21"/>
  <c r="AF23" i="21"/>
  <c r="AG162" i="21"/>
  <c r="AG23" i="21" s="1"/>
  <c r="AH162" i="21"/>
  <c r="AH23" i="21" s="1"/>
  <c r="AI162" i="21"/>
  <c r="AI23" i="21" s="1"/>
  <c r="AJ162" i="21"/>
  <c r="AJ23" i="21" s="1"/>
  <c r="AK162" i="21"/>
  <c r="AK23" i="21" s="1"/>
  <c r="AL162" i="21"/>
  <c r="AL23" i="21" s="1"/>
  <c r="AM162" i="21"/>
  <c r="AM23" i="21" s="1"/>
  <c r="AN162" i="21"/>
  <c r="AN23" i="21"/>
  <c r="AO162" i="21"/>
  <c r="AO23" i="21" s="1"/>
  <c r="AP162" i="21"/>
  <c r="AP23" i="21" s="1"/>
  <c r="AQ162" i="21"/>
  <c r="AQ23" i="21" s="1"/>
  <c r="AR162" i="21"/>
  <c r="AR23" i="21" s="1"/>
  <c r="AS162" i="21"/>
  <c r="AS23" i="21" s="1"/>
  <c r="S166" i="21"/>
  <c r="S24" i="21" s="1"/>
  <c r="T166" i="21"/>
  <c r="T24" i="21" s="1"/>
  <c r="U166" i="21"/>
  <c r="U24" i="21" s="1"/>
  <c r="V166" i="21"/>
  <c r="V24" i="21" s="1"/>
  <c r="W166" i="21"/>
  <c r="W24" i="21" s="1"/>
  <c r="X166" i="21"/>
  <c r="X24" i="21" s="1"/>
  <c r="Y166" i="21"/>
  <c r="Y24" i="21" s="1"/>
  <c r="Z166" i="21"/>
  <c r="Z24" i="21" s="1"/>
  <c r="AA166" i="21"/>
  <c r="AA24" i="21"/>
  <c r="AD166" i="21"/>
  <c r="AD24" i="21" s="1"/>
  <c r="AE166" i="21"/>
  <c r="AE24" i="21" s="1"/>
  <c r="AF166" i="21"/>
  <c r="AF24" i="21" s="1"/>
  <c r="AG166" i="21"/>
  <c r="AG24" i="21" s="1"/>
  <c r="AL166" i="21"/>
  <c r="AL24" i="21" s="1"/>
  <c r="AM166" i="21"/>
  <c r="AM24" i="21" s="1"/>
  <c r="AN166" i="21"/>
  <c r="AN24" i="21" s="1"/>
  <c r="AO166" i="21"/>
  <c r="AO24" i="21" s="1"/>
  <c r="AP166" i="21"/>
  <c r="AP24" i="21" s="1"/>
  <c r="AQ166" i="21"/>
  <c r="AQ24" i="21" s="1"/>
  <c r="AR166" i="21"/>
  <c r="AR24" i="21" s="1"/>
  <c r="AS166" i="21"/>
  <c r="AS24" i="21" s="1"/>
  <c r="S20" i="20"/>
  <c r="T20" i="20"/>
  <c r="U20" i="20"/>
  <c r="V20" i="20"/>
  <c r="W20" i="20"/>
  <c r="X20" i="20"/>
  <c r="Y20" i="20"/>
  <c r="Z20" i="20"/>
  <c r="AA20" i="20"/>
  <c r="AB20" i="20"/>
  <c r="AC20" i="20"/>
  <c r="AD20" i="20"/>
  <c r="AE20" i="20"/>
  <c r="AF20" i="20"/>
  <c r="AG20" i="20"/>
  <c r="AH20" i="20"/>
  <c r="AI20" i="20"/>
  <c r="AJ20" i="20"/>
  <c r="AK20" i="20"/>
  <c r="AL20" i="20"/>
  <c r="AM20" i="20"/>
  <c r="AN20" i="20"/>
  <c r="AO20" i="20"/>
  <c r="AP20" i="20"/>
  <c r="AQ20" i="20"/>
  <c r="AR20" i="20"/>
  <c r="AS20" i="20"/>
  <c r="AT20" i="20"/>
  <c r="AU20" i="20"/>
  <c r="AV20" i="20"/>
  <c r="AW20" i="20"/>
  <c r="AX20" i="20"/>
  <c r="AY20" i="20"/>
  <c r="AZ20" i="20"/>
  <c r="BA20" i="20"/>
  <c r="BB20" i="20"/>
  <c r="BC20" i="20"/>
  <c r="S83" i="20"/>
  <c r="S82" i="20" s="1"/>
  <c r="T83" i="20"/>
  <c r="U83" i="20"/>
  <c r="V83" i="20"/>
  <c r="W83" i="20"/>
  <c r="W82" i="20" s="1"/>
  <c r="X83" i="20"/>
  <c r="Z83" i="20"/>
  <c r="AA83" i="20"/>
  <c r="AB83" i="20"/>
  <c r="AC83" i="20"/>
  <c r="AK83" i="20"/>
  <c r="AL83" i="20"/>
  <c r="AM83" i="20"/>
  <c r="AN83" i="20"/>
  <c r="AQ83" i="20"/>
  <c r="AR83" i="20"/>
  <c r="AS83" i="20"/>
  <c r="AT83" i="20"/>
  <c r="AU83" i="20"/>
  <c r="AV83" i="20"/>
  <c r="AW83" i="20"/>
  <c r="AX83" i="20"/>
  <c r="AZ83" i="20"/>
  <c r="BB83" i="20"/>
  <c r="BC83" i="20"/>
  <c r="S87" i="20"/>
  <c r="T87" i="20"/>
  <c r="U87" i="20"/>
  <c r="V87" i="20"/>
  <c r="W87" i="20"/>
  <c r="X87" i="20"/>
  <c r="X82" i="20" s="1"/>
  <c r="Y87" i="20"/>
  <c r="Z87" i="20"/>
  <c r="AA87" i="20"/>
  <c r="AB87" i="20"/>
  <c r="AC87" i="20"/>
  <c r="AD87" i="20"/>
  <c r="AE87" i="20"/>
  <c r="AF87" i="20"/>
  <c r="AG87" i="20"/>
  <c r="AH87" i="20"/>
  <c r="AI87" i="20"/>
  <c r="AJ87" i="20"/>
  <c r="AK87" i="20"/>
  <c r="AL87" i="20"/>
  <c r="AM87" i="20"/>
  <c r="AN87" i="20"/>
  <c r="AO87" i="20"/>
  <c r="AP87" i="20"/>
  <c r="AQ87" i="20"/>
  <c r="AR87" i="20"/>
  <c r="AS87" i="20"/>
  <c r="AT87" i="20"/>
  <c r="AU87" i="20"/>
  <c r="AV87" i="20"/>
  <c r="AW87" i="20"/>
  <c r="AX87" i="20"/>
  <c r="AY87" i="20"/>
  <c r="AZ87" i="20"/>
  <c r="BA87" i="20"/>
  <c r="BB87" i="20"/>
  <c r="BC87" i="20"/>
  <c r="S92" i="20"/>
  <c r="V92" i="20"/>
  <c r="W92" i="20"/>
  <c r="X92" i="20"/>
  <c r="AA92" i="20"/>
  <c r="AB92" i="20"/>
  <c r="AC92" i="20"/>
  <c r="AK92" i="20"/>
  <c r="AL92" i="20"/>
  <c r="AM92" i="20"/>
  <c r="AN92" i="20"/>
  <c r="AQ92" i="20"/>
  <c r="AR92" i="20"/>
  <c r="AS92" i="20"/>
  <c r="AU92" i="20"/>
  <c r="AV92" i="20"/>
  <c r="AW92" i="20"/>
  <c r="AX92" i="20"/>
  <c r="AZ92" i="20"/>
  <c r="BB92" i="20"/>
  <c r="BC92" i="20"/>
  <c r="S101" i="20"/>
  <c r="T101" i="20"/>
  <c r="U101" i="20"/>
  <c r="V101" i="20"/>
  <c r="W101" i="20"/>
  <c r="X101" i="20"/>
  <c r="Y101" i="20"/>
  <c r="Z101" i="20"/>
  <c r="AA101" i="20"/>
  <c r="AB101" i="20"/>
  <c r="AC101" i="20"/>
  <c r="AC91" i="20" s="1"/>
  <c r="AD101" i="20"/>
  <c r="AE101" i="20"/>
  <c r="AF101" i="20"/>
  <c r="AG101" i="20"/>
  <c r="AH101" i="20"/>
  <c r="AI101" i="20"/>
  <c r="AJ101" i="20"/>
  <c r="AK101" i="20"/>
  <c r="AL101" i="20"/>
  <c r="AM101" i="20"/>
  <c r="AN101" i="20"/>
  <c r="AO101" i="20"/>
  <c r="AP101" i="20"/>
  <c r="AQ101" i="20"/>
  <c r="AR101" i="20"/>
  <c r="AS101" i="20"/>
  <c r="AT101" i="20"/>
  <c r="AU101" i="20"/>
  <c r="AV101" i="20"/>
  <c r="AW101" i="20"/>
  <c r="AX101" i="20"/>
  <c r="AY101" i="20"/>
  <c r="AZ101" i="20"/>
  <c r="BA101" i="20"/>
  <c r="BB101" i="20"/>
  <c r="BC101" i="20"/>
  <c r="S106" i="20"/>
  <c r="T106" i="20"/>
  <c r="U106" i="20"/>
  <c r="V106" i="20"/>
  <c r="W106" i="20"/>
  <c r="X106" i="20"/>
  <c r="Y106" i="20"/>
  <c r="Z106" i="20"/>
  <c r="AA106" i="20"/>
  <c r="AB106" i="20"/>
  <c r="AB105" i="20" s="1"/>
  <c r="AC106" i="20"/>
  <c r="AD106" i="20"/>
  <c r="AE106" i="20"/>
  <c r="AF106" i="20"/>
  <c r="AG106" i="20"/>
  <c r="AH106" i="20"/>
  <c r="AI106" i="20"/>
  <c r="AJ106" i="20"/>
  <c r="AK106" i="20"/>
  <c r="AL106" i="20"/>
  <c r="AM106" i="20"/>
  <c r="AN106" i="20"/>
  <c r="AO106" i="20"/>
  <c r="AP106" i="20"/>
  <c r="AQ106" i="20"/>
  <c r="AR106" i="20"/>
  <c r="AS106" i="20"/>
  <c r="AT106" i="20"/>
  <c r="AU106" i="20"/>
  <c r="AV106" i="20"/>
  <c r="AW106" i="20"/>
  <c r="AX106" i="20"/>
  <c r="AY106" i="20"/>
  <c r="AZ106" i="20"/>
  <c r="BA106" i="20"/>
  <c r="BB106" i="20"/>
  <c r="BC106" i="20"/>
  <c r="S110" i="20"/>
  <c r="T110" i="20"/>
  <c r="U110" i="20"/>
  <c r="V110" i="20"/>
  <c r="W110" i="20"/>
  <c r="X110" i="20"/>
  <c r="Y110" i="20"/>
  <c r="Z110" i="20"/>
  <c r="AA110" i="20"/>
  <c r="AB110" i="20"/>
  <c r="AC110" i="20"/>
  <c r="AD110" i="20"/>
  <c r="AE110" i="20"/>
  <c r="AF110" i="20"/>
  <c r="AG110" i="20"/>
  <c r="AH110" i="20"/>
  <c r="AI110" i="20"/>
  <c r="AJ110" i="20"/>
  <c r="AK110" i="20"/>
  <c r="AL110" i="20"/>
  <c r="AM110" i="20"/>
  <c r="AN110" i="20"/>
  <c r="AO110" i="20"/>
  <c r="AP110" i="20"/>
  <c r="AQ110" i="20"/>
  <c r="AR110" i="20"/>
  <c r="AS110" i="20"/>
  <c r="AT110" i="20"/>
  <c r="AU110" i="20"/>
  <c r="AV110" i="20"/>
  <c r="AW110" i="20"/>
  <c r="AX110" i="20"/>
  <c r="AY110" i="20"/>
  <c r="AZ110" i="20"/>
  <c r="BA110" i="20"/>
  <c r="BB110" i="20"/>
  <c r="BC110" i="20"/>
  <c r="S114" i="20"/>
  <c r="T114" i="20"/>
  <c r="U114" i="20"/>
  <c r="V114" i="20"/>
  <c r="W114" i="20"/>
  <c r="X114" i="20"/>
  <c r="Y114" i="20"/>
  <c r="Z114" i="20"/>
  <c r="AA114" i="20"/>
  <c r="AB114" i="20"/>
  <c r="AC114" i="20"/>
  <c r="AD114" i="20"/>
  <c r="AE114" i="20"/>
  <c r="AF114" i="20"/>
  <c r="AG114" i="20"/>
  <c r="AH114" i="20"/>
  <c r="AI114" i="20"/>
  <c r="AJ114" i="20"/>
  <c r="AK114" i="20"/>
  <c r="AL114" i="20"/>
  <c r="AM114" i="20"/>
  <c r="AN114" i="20"/>
  <c r="AO114" i="20"/>
  <c r="AP114" i="20"/>
  <c r="AQ114" i="20"/>
  <c r="AR114" i="20"/>
  <c r="AS114" i="20"/>
  <c r="AT114" i="20"/>
  <c r="AU114" i="20"/>
  <c r="AV114" i="20"/>
  <c r="AW114" i="20"/>
  <c r="AX114" i="20"/>
  <c r="AY114" i="20"/>
  <c r="AZ114" i="20"/>
  <c r="BA114" i="20"/>
  <c r="BB114" i="20"/>
  <c r="BC114" i="20"/>
  <c r="S118" i="20"/>
  <c r="T118" i="20"/>
  <c r="U118" i="20"/>
  <c r="V118" i="20"/>
  <c r="W118" i="20"/>
  <c r="X118" i="20"/>
  <c r="Y118" i="20"/>
  <c r="Z118" i="20"/>
  <c r="AA118" i="20"/>
  <c r="AB118" i="20"/>
  <c r="AC118" i="20"/>
  <c r="AD118" i="20"/>
  <c r="AE118" i="20"/>
  <c r="AF118" i="20"/>
  <c r="AG118" i="20"/>
  <c r="AH118" i="20"/>
  <c r="AI118" i="20"/>
  <c r="AJ118" i="20"/>
  <c r="AK118" i="20"/>
  <c r="AL118" i="20"/>
  <c r="AM118" i="20"/>
  <c r="AN118" i="20"/>
  <c r="AO118" i="20"/>
  <c r="AP118" i="20"/>
  <c r="AQ118" i="20"/>
  <c r="AR118" i="20"/>
  <c r="AS118" i="20"/>
  <c r="AT118" i="20"/>
  <c r="AU118" i="20"/>
  <c r="AV118" i="20"/>
  <c r="AW118" i="20"/>
  <c r="AX118" i="20"/>
  <c r="AY118" i="20"/>
  <c r="AZ118" i="20"/>
  <c r="BA118" i="20"/>
  <c r="BB118" i="20"/>
  <c r="BC118" i="20"/>
  <c r="S122" i="20"/>
  <c r="W122" i="20"/>
  <c r="X122" i="20"/>
  <c r="Z122" i="20"/>
  <c r="AB122" i="20"/>
  <c r="AC122" i="20"/>
  <c r="AK122" i="20"/>
  <c r="AL122" i="20"/>
  <c r="AM122" i="20"/>
  <c r="AN122" i="20"/>
  <c r="AP122" i="20"/>
  <c r="AQ122" i="20"/>
  <c r="AR122" i="20"/>
  <c r="AS122" i="20"/>
  <c r="AW122" i="20"/>
  <c r="AX122" i="20"/>
  <c r="AZ122" i="20"/>
  <c r="BB122" i="20"/>
  <c r="BC122" i="20"/>
  <c r="S126" i="20"/>
  <c r="T126" i="20"/>
  <c r="U126" i="20"/>
  <c r="V126" i="20"/>
  <c r="W126" i="20"/>
  <c r="X126" i="20"/>
  <c r="Y126" i="20"/>
  <c r="Z126" i="20"/>
  <c r="AA126" i="20"/>
  <c r="AB126" i="20"/>
  <c r="AC126" i="20"/>
  <c r="AD126" i="20"/>
  <c r="AE126" i="20"/>
  <c r="AF126" i="20"/>
  <c r="AG126" i="20"/>
  <c r="AH126" i="20"/>
  <c r="AI126" i="20"/>
  <c r="AJ126" i="20"/>
  <c r="AK126" i="20"/>
  <c r="AL126" i="20"/>
  <c r="AM126" i="20"/>
  <c r="AN126" i="20"/>
  <c r="AO126" i="20"/>
  <c r="AP126" i="20"/>
  <c r="AQ126" i="20"/>
  <c r="AR126" i="20"/>
  <c r="AS126" i="20"/>
  <c r="AT126" i="20"/>
  <c r="AU126" i="20"/>
  <c r="AV126" i="20"/>
  <c r="AW126" i="20"/>
  <c r="AX126" i="20"/>
  <c r="AY126" i="20"/>
  <c r="AZ126" i="20"/>
  <c r="BA126" i="20"/>
  <c r="BB126" i="20"/>
  <c r="BC126" i="20"/>
  <c r="S130" i="20"/>
  <c r="T130" i="20"/>
  <c r="U130" i="20"/>
  <c r="V130" i="20"/>
  <c r="W130" i="20"/>
  <c r="X130" i="20"/>
  <c r="Y130" i="20"/>
  <c r="Z130" i="20"/>
  <c r="AA130" i="20"/>
  <c r="AB130" i="20"/>
  <c r="AC130" i="20"/>
  <c r="AD130" i="20"/>
  <c r="AE130" i="20"/>
  <c r="AF130" i="20"/>
  <c r="AG130" i="20"/>
  <c r="AH130" i="20"/>
  <c r="AI130" i="20"/>
  <c r="AJ130" i="20"/>
  <c r="AK130" i="20"/>
  <c r="AL130" i="20"/>
  <c r="AM130" i="20"/>
  <c r="AN130" i="20"/>
  <c r="AO130" i="20"/>
  <c r="AP130" i="20"/>
  <c r="AQ130" i="20"/>
  <c r="AR130" i="20"/>
  <c r="AS130" i="20"/>
  <c r="AT130" i="20"/>
  <c r="AU130" i="20"/>
  <c r="AV130" i="20"/>
  <c r="AW130" i="20"/>
  <c r="AX130" i="20"/>
  <c r="AY130" i="20"/>
  <c r="AZ130" i="20"/>
  <c r="BA130" i="20"/>
  <c r="BB130" i="20"/>
  <c r="BC130" i="20"/>
  <c r="S134" i="20"/>
  <c r="T134" i="20"/>
  <c r="U134" i="20"/>
  <c r="V134" i="20"/>
  <c r="W134" i="20"/>
  <c r="X134" i="20"/>
  <c r="Y134" i="20"/>
  <c r="Z134" i="20"/>
  <c r="AA134" i="20"/>
  <c r="AB134" i="20"/>
  <c r="AC134" i="20"/>
  <c r="AD134" i="20"/>
  <c r="AE134" i="20"/>
  <c r="AF134" i="20"/>
  <c r="AG134" i="20"/>
  <c r="AH134" i="20"/>
  <c r="AI134" i="20"/>
  <c r="AJ134" i="20"/>
  <c r="AK134" i="20"/>
  <c r="AL134" i="20"/>
  <c r="AM134" i="20"/>
  <c r="AN134" i="20"/>
  <c r="AO134" i="20"/>
  <c r="AP134" i="20"/>
  <c r="AQ134" i="20"/>
  <c r="AR134" i="20"/>
  <c r="AS134" i="20"/>
  <c r="AT134" i="20"/>
  <c r="AU134" i="20"/>
  <c r="AV134" i="20"/>
  <c r="AW134" i="20"/>
  <c r="AX134" i="20"/>
  <c r="AY134" i="20"/>
  <c r="AZ134" i="20"/>
  <c r="BA134" i="20"/>
  <c r="BB134" i="20"/>
  <c r="BC134" i="20"/>
  <c r="S139" i="20"/>
  <c r="T139" i="20"/>
  <c r="T138" i="20" s="1"/>
  <c r="U139" i="20"/>
  <c r="V139" i="20"/>
  <c r="W139" i="20"/>
  <c r="X139" i="20"/>
  <c r="X138" i="20" s="1"/>
  <c r="Y139" i="20"/>
  <c r="Z139" i="20"/>
  <c r="Z138" i="20" s="1"/>
  <c r="AA139" i="20"/>
  <c r="AB139" i="20"/>
  <c r="AB138" i="20" s="1"/>
  <c r="AC139" i="20"/>
  <c r="AD139" i="20"/>
  <c r="AE139" i="20"/>
  <c r="AF139" i="20"/>
  <c r="AF138" i="20" s="1"/>
  <c r="AG139" i="20"/>
  <c r="AH139" i="20"/>
  <c r="AI139" i="20"/>
  <c r="AJ139" i="20"/>
  <c r="AJ138" i="20" s="1"/>
  <c r="AK139" i="20"/>
  <c r="AL139" i="20"/>
  <c r="AM139" i="20"/>
  <c r="AN139" i="20"/>
  <c r="AN138" i="20" s="1"/>
  <c r="AO139" i="20"/>
  <c r="AP139" i="20"/>
  <c r="AP138" i="20" s="1"/>
  <c r="AQ139" i="20"/>
  <c r="AR139" i="20"/>
  <c r="AR138" i="20" s="1"/>
  <c r="AS139" i="20"/>
  <c r="AT139" i="20"/>
  <c r="AT138" i="20" s="1"/>
  <c r="AU139" i="20"/>
  <c r="AV139" i="20"/>
  <c r="AV138" i="20" s="1"/>
  <c r="AW139" i="20"/>
  <c r="AX139" i="20"/>
  <c r="AY139" i="20"/>
  <c r="AZ139" i="20"/>
  <c r="AZ138" i="20" s="1"/>
  <c r="BA139" i="20"/>
  <c r="BB139" i="20"/>
  <c r="BC139" i="20"/>
  <c r="S143" i="20"/>
  <c r="S138" i="20" s="1"/>
  <c r="T143" i="20"/>
  <c r="U143" i="20"/>
  <c r="V143" i="20"/>
  <c r="W143" i="20"/>
  <c r="X143" i="20"/>
  <c r="Y143" i="20"/>
  <c r="Y138" i="20" s="1"/>
  <c r="Z143" i="20"/>
  <c r="AA143" i="20"/>
  <c r="AA138" i="20" s="1"/>
  <c r="AB143" i="20"/>
  <c r="AC143" i="20"/>
  <c r="AC138" i="20" s="1"/>
  <c r="AD143" i="20"/>
  <c r="AE143" i="20"/>
  <c r="AE138" i="20" s="1"/>
  <c r="AF143" i="20"/>
  <c r="AG143" i="20"/>
  <c r="AH143" i="20"/>
  <c r="AI143" i="20"/>
  <c r="AI138" i="20" s="1"/>
  <c r="AJ143" i="20"/>
  <c r="AK143" i="20"/>
  <c r="AL143" i="20"/>
  <c r="AM143" i="20"/>
  <c r="AN143" i="20"/>
  <c r="AO143" i="20"/>
  <c r="AP143" i="20"/>
  <c r="AQ143" i="20"/>
  <c r="AQ138" i="20" s="1"/>
  <c r="AR143" i="20"/>
  <c r="AS143" i="20"/>
  <c r="AT143" i="20"/>
  <c r="AU143" i="20"/>
  <c r="AV143" i="20"/>
  <c r="AW143" i="20"/>
  <c r="AW138" i="20" s="1"/>
  <c r="AX143" i="20"/>
  <c r="AY143" i="20"/>
  <c r="AY138" i="20" s="1"/>
  <c r="AZ143" i="20"/>
  <c r="BA143" i="20"/>
  <c r="BB143" i="20"/>
  <c r="BC143" i="20"/>
  <c r="S147" i="20"/>
  <c r="S22" i="20" s="1"/>
  <c r="T147" i="20"/>
  <c r="T22" i="20" s="1"/>
  <c r="U147" i="20"/>
  <c r="U22" i="20" s="1"/>
  <c r="V147" i="20"/>
  <c r="V22" i="20" s="1"/>
  <c r="W147" i="20"/>
  <c r="W22" i="20" s="1"/>
  <c r="X147" i="20"/>
  <c r="X22" i="20" s="1"/>
  <c r="Y147" i="20"/>
  <c r="Y22" i="20" s="1"/>
  <c r="Z147" i="20"/>
  <c r="Z22" i="20" s="1"/>
  <c r="AA147" i="20"/>
  <c r="AA22" i="20" s="1"/>
  <c r="AB147" i="20"/>
  <c r="AB22" i="20" s="1"/>
  <c r="AC147" i="20"/>
  <c r="AC22" i="20" s="1"/>
  <c r="AD147" i="20"/>
  <c r="AD22" i="20" s="1"/>
  <c r="AE147" i="20"/>
  <c r="AE22" i="20" s="1"/>
  <c r="AF147" i="20"/>
  <c r="AF22" i="20" s="1"/>
  <c r="AG147" i="20"/>
  <c r="AG22" i="20" s="1"/>
  <c r="AH147" i="20"/>
  <c r="AH22" i="20" s="1"/>
  <c r="AI147" i="20"/>
  <c r="AI22" i="20" s="1"/>
  <c r="AJ147" i="20"/>
  <c r="AJ22" i="20" s="1"/>
  <c r="AK147" i="20"/>
  <c r="AK22" i="20" s="1"/>
  <c r="AL147" i="20"/>
  <c r="AL22" i="20" s="1"/>
  <c r="AM147" i="20"/>
  <c r="AM22" i="20" s="1"/>
  <c r="AN147" i="20"/>
  <c r="AN22" i="20" s="1"/>
  <c r="AO147" i="20"/>
  <c r="AO22" i="20" s="1"/>
  <c r="AP147" i="20"/>
  <c r="AP22" i="20" s="1"/>
  <c r="AQ147" i="20"/>
  <c r="AQ22" i="20" s="1"/>
  <c r="AR147" i="20"/>
  <c r="AR22" i="20" s="1"/>
  <c r="AS147" i="20"/>
  <c r="AS22" i="20" s="1"/>
  <c r="AT147" i="20"/>
  <c r="AT22" i="20" s="1"/>
  <c r="AU147" i="20"/>
  <c r="AU22" i="20"/>
  <c r="AV147" i="20"/>
  <c r="AV22" i="20" s="1"/>
  <c r="AW147" i="20"/>
  <c r="AW22" i="20" s="1"/>
  <c r="AX147" i="20"/>
  <c r="AX22" i="20" s="1"/>
  <c r="AY147" i="20"/>
  <c r="AY22" i="20" s="1"/>
  <c r="AZ147" i="20"/>
  <c r="AZ22" i="20" s="1"/>
  <c r="BA147" i="20"/>
  <c r="BA22" i="20" s="1"/>
  <c r="BB147" i="20"/>
  <c r="BB22" i="20" s="1"/>
  <c r="BC147" i="20"/>
  <c r="BC22" i="20" s="1"/>
  <c r="S156" i="20"/>
  <c r="S23" i="20" s="1"/>
  <c r="U156" i="20"/>
  <c r="U23" i="20" s="1"/>
  <c r="V156" i="20"/>
  <c r="V23" i="20" s="1"/>
  <c r="W156" i="20"/>
  <c r="W23" i="20" s="1"/>
  <c r="X156" i="20"/>
  <c r="X23" i="20" s="1"/>
  <c r="AA156" i="20"/>
  <c r="AA23" i="20" s="1"/>
  <c r="AB156" i="20"/>
  <c r="AB23" i="20" s="1"/>
  <c r="AC156" i="20"/>
  <c r="AC23" i="20" s="1"/>
  <c r="AH156" i="20"/>
  <c r="AH23" i="20" s="1"/>
  <c r="AK156" i="20"/>
  <c r="AK23" i="20" s="1"/>
  <c r="AL156" i="20"/>
  <c r="AL23" i="20" s="1"/>
  <c r="AM156" i="20"/>
  <c r="AM23" i="20" s="1"/>
  <c r="AN156" i="20"/>
  <c r="AN23" i="20" s="1"/>
  <c r="AQ156" i="20"/>
  <c r="AQ23" i="20" s="1"/>
  <c r="AR156" i="20"/>
  <c r="AR23" i="20" s="1"/>
  <c r="AS156" i="20"/>
  <c r="AS23" i="20" s="1"/>
  <c r="AU156" i="20"/>
  <c r="AU23" i="20" s="1"/>
  <c r="AV156" i="20"/>
  <c r="AV23" i="20" s="1"/>
  <c r="AW156" i="20"/>
  <c r="AW23" i="20" s="1"/>
  <c r="AX156" i="20"/>
  <c r="AX23" i="20" s="1"/>
  <c r="AZ156" i="20"/>
  <c r="AZ23" i="20" s="1"/>
  <c r="BB156" i="20"/>
  <c r="BB23" i="20" s="1"/>
  <c r="BC156" i="20"/>
  <c r="BC23" i="20" s="1"/>
  <c r="S163" i="20"/>
  <c r="S24" i="20" s="1"/>
  <c r="T163" i="20"/>
  <c r="T24" i="20" s="1"/>
  <c r="U163" i="20"/>
  <c r="U24" i="20" s="1"/>
  <c r="V163" i="20"/>
  <c r="V24" i="20" s="1"/>
  <c r="W163" i="20"/>
  <c r="W24" i="20"/>
  <c r="X163" i="20"/>
  <c r="X24" i="20" s="1"/>
  <c r="Y163" i="20"/>
  <c r="Y24" i="20" s="1"/>
  <c r="Z163" i="20"/>
  <c r="Z24" i="20" s="1"/>
  <c r="AA163" i="20"/>
  <c r="AA24" i="20" s="1"/>
  <c r="AB163" i="20"/>
  <c r="AB24" i="20" s="1"/>
  <c r="AC163" i="20"/>
  <c r="AC24" i="20" s="1"/>
  <c r="AD163" i="20"/>
  <c r="AD24" i="20" s="1"/>
  <c r="AE163" i="20"/>
  <c r="AE24" i="20" s="1"/>
  <c r="AF163" i="20"/>
  <c r="AF24" i="20" s="1"/>
  <c r="AG163" i="20"/>
  <c r="AG24" i="20" s="1"/>
  <c r="AH163" i="20"/>
  <c r="AH24" i="20" s="1"/>
  <c r="AI163" i="20"/>
  <c r="AI24" i="20" s="1"/>
  <c r="AJ163" i="20"/>
  <c r="AJ24" i="20" s="1"/>
  <c r="AK163" i="20"/>
  <c r="AK24" i="20" s="1"/>
  <c r="AL163" i="20"/>
  <c r="AL24" i="20" s="1"/>
  <c r="AM163" i="20"/>
  <c r="AM24" i="20" s="1"/>
  <c r="AN163" i="20"/>
  <c r="AN24" i="20" s="1"/>
  <c r="AO163" i="20"/>
  <c r="AO24" i="20" s="1"/>
  <c r="AP163" i="20"/>
  <c r="AP24" i="20" s="1"/>
  <c r="AQ163" i="20"/>
  <c r="AQ24" i="20"/>
  <c r="AR163" i="20"/>
  <c r="AR24" i="20" s="1"/>
  <c r="AS163" i="20"/>
  <c r="AS24" i="20" s="1"/>
  <c r="AT163" i="20"/>
  <c r="AT24" i="20" s="1"/>
  <c r="AU163" i="20"/>
  <c r="AU24" i="20" s="1"/>
  <c r="AV163" i="20"/>
  <c r="AV24" i="20" s="1"/>
  <c r="AW163" i="20"/>
  <c r="AW24" i="20" s="1"/>
  <c r="AX163" i="20"/>
  <c r="AX24" i="20" s="1"/>
  <c r="AY163" i="20"/>
  <c r="AY24" i="20" s="1"/>
  <c r="AZ163" i="20"/>
  <c r="AZ24" i="20" s="1"/>
  <c r="BA163" i="20"/>
  <c r="BA24" i="20" s="1"/>
  <c r="BB163" i="20"/>
  <c r="BB24" i="20" s="1"/>
  <c r="BC163" i="20"/>
  <c r="BC24" i="20" s="1"/>
  <c r="S167" i="20"/>
  <c r="S25" i="20" s="1"/>
  <c r="V167" i="20"/>
  <c r="V25" i="20" s="1"/>
  <c r="X167" i="20"/>
  <c r="X25" i="20" s="1"/>
  <c r="Z167" i="20"/>
  <c r="Z25" i="20" s="1"/>
  <c r="AA167" i="20"/>
  <c r="AA25" i="20" s="1"/>
  <c r="AC167" i="20"/>
  <c r="AC25" i="20" s="1"/>
  <c r="AK167" i="20"/>
  <c r="AK25" i="20" s="1"/>
  <c r="AL167" i="20"/>
  <c r="AL25" i="20" s="1"/>
  <c r="AM167" i="20"/>
  <c r="AM25" i="20" s="1"/>
  <c r="AN167" i="20"/>
  <c r="AN25" i="20" s="1"/>
  <c r="AP167" i="20"/>
  <c r="AP25" i="20" s="1"/>
  <c r="AQ167" i="20"/>
  <c r="AQ25" i="20" s="1"/>
  <c r="AS167" i="20"/>
  <c r="AS25" i="20" s="1"/>
  <c r="AU167" i="20"/>
  <c r="AU25" i="20" s="1"/>
  <c r="AV167" i="20"/>
  <c r="AV25" i="20" s="1"/>
  <c r="AW167" i="20"/>
  <c r="AW25" i="20" s="1"/>
  <c r="AX167" i="20"/>
  <c r="AX25" i="20" s="1"/>
  <c r="AZ167" i="20"/>
  <c r="AZ25" i="20" s="1"/>
  <c r="BA167" i="20"/>
  <c r="BA25" i="20" s="1"/>
  <c r="BC167" i="20"/>
  <c r="BC25" i="20" s="1"/>
  <c r="S20" i="19"/>
  <c r="T20" i="19"/>
  <c r="U20" i="19"/>
  <c r="V20" i="19"/>
  <c r="W20" i="19"/>
  <c r="X20" i="19"/>
  <c r="Y20" i="19"/>
  <c r="Z20" i="19"/>
  <c r="AA20" i="19"/>
  <c r="AB20" i="19"/>
  <c r="AC20" i="19"/>
  <c r="AD20" i="19"/>
  <c r="AE20" i="19"/>
  <c r="AF20" i="19"/>
  <c r="AG20" i="19"/>
  <c r="AH20" i="19"/>
  <c r="AI20" i="19"/>
  <c r="AJ20" i="19"/>
  <c r="AK20" i="19"/>
  <c r="AL20" i="19"/>
  <c r="AM20" i="19"/>
  <c r="AN20" i="19"/>
  <c r="AO20" i="19"/>
  <c r="AP20" i="19"/>
  <c r="AQ20" i="19"/>
  <c r="AR20" i="19"/>
  <c r="AS20" i="19"/>
  <c r="AT20" i="19"/>
  <c r="AU20" i="19"/>
  <c r="AV20" i="19"/>
  <c r="AW20" i="19"/>
  <c r="AX20" i="19"/>
  <c r="AY20" i="19"/>
  <c r="AZ20" i="19"/>
  <c r="BA20" i="19"/>
  <c r="BB20" i="19"/>
  <c r="BC20" i="19"/>
  <c r="BD20" i="19"/>
  <c r="BE20" i="19"/>
  <c r="BF20" i="19"/>
  <c r="BG20" i="19"/>
  <c r="S83" i="19"/>
  <c r="T83" i="19"/>
  <c r="U83" i="19"/>
  <c r="V83" i="19"/>
  <c r="W83" i="19"/>
  <c r="X83" i="19"/>
  <c r="Y83" i="19"/>
  <c r="Z83" i="19"/>
  <c r="AA83" i="19"/>
  <c r="AB83" i="19"/>
  <c r="AC83" i="19"/>
  <c r="AD83" i="19"/>
  <c r="AE83" i="19"/>
  <c r="AF83" i="19"/>
  <c r="AG83" i="19"/>
  <c r="AH83" i="19"/>
  <c r="AI83" i="19"/>
  <c r="AJ83" i="19"/>
  <c r="AK83" i="19"/>
  <c r="AL83" i="19"/>
  <c r="AM83" i="19"/>
  <c r="AN83" i="19"/>
  <c r="AO83" i="19"/>
  <c r="AP83" i="19"/>
  <c r="AQ83" i="19"/>
  <c r="AR83" i="19"/>
  <c r="AS83" i="19"/>
  <c r="AT83" i="19"/>
  <c r="AU83" i="19"/>
  <c r="AV83" i="19"/>
  <c r="AW83" i="19"/>
  <c r="AX83" i="19"/>
  <c r="AY83" i="19"/>
  <c r="AZ83" i="19"/>
  <c r="BA83" i="19"/>
  <c r="BB83" i="19"/>
  <c r="BC83" i="19"/>
  <c r="BD83" i="19"/>
  <c r="BE83" i="19"/>
  <c r="BF83" i="19"/>
  <c r="BG83" i="19"/>
  <c r="S87" i="19"/>
  <c r="T87" i="19"/>
  <c r="U87" i="19"/>
  <c r="V87" i="19"/>
  <c r="W87" i="19"/>
  <c r="X87" i="19"/>
  <c r="Y87" i="19"/>
  <c r="Z87" i="19"/>
  <c r="AA87" i="19"/>
  <c r="AB87" i="19"/>
  <c r="AC87" i="19"/>
  <c r="AD87" i="19"/>
  <c r="AE87" i="19"/>
  <c r="AF87" i="19"/>
  <c r="AG87" i="19"/>
  <c r="AH87" i="19"/>
  <c r="AI87" i="19"/>
  <c r="AJ87" i="19"/>
  <c r="AK87" i="19"/>
  <c r="AL87" i="19"/>
  <c r="AM87" i="19"/>
  <c r="AN87" i="19"/>
  <c r="AO87" i="19"/>
  <c r="AP87" i="19"/>
  <c r="AQ87" i="19"/>
  <c r="AR87" i="19"/>
  <c r="AS87" i="19"/>
  <c r="AT87" i="19"/>
  <c r="AU87" i="19"/>
  <c r="AV87" i="19"/>
  <c r="AW87" i="19"/>
  <c r="AX87" i="19"/>
  <c r="AY87" i="19"/>
  <c r="AZ87" i="19"/>
  <c r="BA87" i="19"/>
  <c r="BB87" i="19"/>
  <c r="BC87" i="19"/>
  <c r="BD87" i="19"/>
  <c r="BE87" i="19"/>
  <c r="BF87" i="19"/>
  <c r="BG87" i="19"/>
  <c r="S101" i="19"/>
  <c r="T101" i="19"/>
  <c r="U101" i="19"/>
  <c r="V101" i="19"/>
  <c r="W101" i="19"/>
  <c r="X101" i="19"/>
  <c r="Y101" i="19"/>
  <c r="Z101" i="19"/>
  <c r="AA101" i="19"/>
  <c r="AB101" i="19"/>
  <c r="AC101" i="19"/>
  <c r="AD101" i="19"/>
  <c r="AE101" i="19"/>
  <c r="AF101" i="19"/>
  <c r="AG101" i="19"/>
  <c r="AH101" i="19"/>
  <c r="AI101" i="19"/>
  <c r="AJ101" i="19"/>
  <c r="AK101" i="19"/>
  <c r="AL101" i="19"/>
  <c r="AM101" i="19"/>
  <c r="AN101" i="19"/>
  <c r="AO101" i="19"/>
  <c r="AP101" i="19"/>
  <c r="AQ101" i="19"/>
  <c r="AR101" i="19"/>
  <c r="AS101" i="19"/>
  <c r="AT101" i="19"/>
  <c r="AU101" i="19"/>
  <c r="AV101" i="19"/>
  <c r="AW101" i="19"/>
  <c r="AX101" i="19"/>
  <c r="AY101" i="19"/>
  <c r="AZ101" i="19"/>
  <c r="BA101" i="19"/>
  <c r="BB101" i="19"/>
  <c r="BC101" i="19"/>
  <c r="BD101" i="19"/>
  <c r="BE101" i="19"/>
  <c r="BF101" i="19"/>
  <c r="BG101" i="19"/>
  <c r="S106" i="19"/>
  <c r="T106" i="19"/>
  <c r="U106" i="19"/>
  <c r="V106" i="19"/>
  <c r="W106" i="19"/>
  <c r="X106" i="19"/>
  <c r="Y106" i="19"/>
  <c r="Z106" i="19"/>
  <c r="AA106" i="19"/>
  <c r="AB106" i="19"/>
  <c r="AC106" i="19"/>
  <c r="AD106" i="19"/>
  <c r="AE106" i="19"/>
  <c r="AF106" i="19"/>
  <c r="AG106" i="19"/>
  <c r="AH106" i="19"/>
  <c r="AI106" i="19"/>
  <c r="AJ106" i="19"/>
  <c r="AK106" i="19"/>
  <c r="AL106" i="19"/>
  <c r="AM106" i="19"/>
  <c r="AN106" i="19"/>
  <c r="AO106" i="19"/>
  <c r="AP106" i="19"/>
  <c r="AQ106" i="19"/>
  <c r="AR106" i="19"/>
  <c r="AS106" i="19"/>
  <c r="AT106" i="19"/>
  <c r="AU106" i="19"/>
  <c r="AV106" i="19"/>
  <c r="AW106" i="19"/>
  <c r="AX106" i="19"/>
  <c r="AY106" i="19"/>
  <c r="AZ106" i="19"/>
  <c r="BA106" i="19"/>
  <c r="BB106" i="19"/>
  <c r="BC106" i="19"/>
  <c r="BD106" i="19"/>
  <c r="BE106" i="19"/>
  <c r="BF106" i="19"/>
  <c r="BG106" i="19"/>
  <c r="S110" i="19"/>
  <c r="T110" i="19"/>
  <c r="U110" i="19"/>
  <c r="V110" i="19"/>
  <c r="W110" i="19"/>
  <c r="X110" i="19"/>
  <c r="Y110" i="19"/>
  <c r="Z110" i="19"/>
  <c r="AA110" i="19"/>
  <c r="AB110" i="19"/>
  <c r="AC110" i="19"/>
  <c r="AD110" i="19"/>
  <c r="AE110" i="19"/>
  <c r="AF110" i="19"/>
  <c r="AG110" i="19"/>
  <c r="AH110" i="19"/>
  <c r="AI110" i="19"/>
  <c r="AJ110" i="19"/>
  <c r="AK110" i="19"/>
  <c r="AL110" i="19"/>
  <c r="AM110" i="19"/>
  <c r="AN110" i="19"/>
  <c r="AO110" i="19"/>
  <c r="AP110" i="19"/>
  <c r="AQ110" i="19"/>
  <c r="AR110" i="19"/>
  <c r="AS110" i="19"/>
  <c r="AT110" i="19"/>
  <c r="AU110" i="19"/>
  <c r="AV110" i="19"/>
  <c r="AW110" i="19"/>
  <c r="AX110" i="19"/>
  <c r="AY110" i="19"/>
  <c r="AZ110" i="19"/>
  <c r="BA110" i="19"/>
  <c r="BB110" i="19"/>
  <c r="BC110" i="19"/>
  <c r="BD110" i="19"/>
  <c r="BE110" i="19"/>
  <c r="BF110" i="19"/>
  <c r="BG110" i="19"/>
  <c r="S114" i="19"/>
  <c r="T114" i="19"/>
  <c r="U114" i="19"/>
  <c r="V114" i="19"/>
  <c r="W114" i="19"/>
  <c r="X114" i="19"/>
  <c r="Y114" i="19"/>
  <c r="Z114" i="19"/>
  <c r="AA114" i="19"/>
  <c r="AB114" i="19"/>
  <c r="AC114" i="19"/>
  <c r="AD114" i="19"/>
  <c r="AE114" i="19"/>
  <c r="AF114" i="19"/>
  <c r="AG114" i="19"/>
  <c r="AH114" i="19"/>
  <c r="AI114" i="19"/>
  <c r="AJ114" i="19"/>
  <c r="AK114" i="19"/>
  <c r="AL114" i="19"/>
  <c r="AM114" i="19"/>
  <c r="AN114" i="19"/>
  <c r="AO114" i="19"/>
  <c r="AP114" i="19"/>
  <c r="AQ114" i="19"/>
  <c r="AR114" i="19"/>
  <c r="AS114" i="19"/>
  <c r="AT114" i="19"/>
  <c r="AU114" i="19"/>
  <c r="AV114" i="19"/>
  <c r="AW114" i="19"/>
  <c r="AX114" i="19"/>
  <c r="AY114" i="19"/>
  <c r="AZ114" i="19"/>
  <c r="BA114" i="19"/>
  <c r="BB114" i="19"/>
  <c r="BC114" i="19"/>
  <c r="BD114" i="19"/>
  <c r="BE114" i="19"/>
  <c r="BF114" i="19"/>
  <c r="BG114" i="19"/>
  <c r="S118" i="19"/>
  <c r="T118" i="19"/>
  <c r="U118" i="19"/>
  <c r="V118" i="19"/>
  <c r="W118" i="19"/>
  <c r="X118" i="19"/>
  <c r="Y118" i="19"/>
  <c r="Z118" i="19"/>
  <c r="AA118" i="19"/>
  <c r="AB118" i="19"/>
  <c r="AC118" i="19"/>
  <c r="AD118" i="19"/>
  <c r="AE118" i="19"/>
  <c r="AF118" i="19"/>
  <c r="AG118" i="19"/>
  <c r="AH118" i="19"/>
  <c r="AI118" i="19"/>
  <c r="AJ118" i="19"/>
  <c r="AK118" i="19"/>
  <c r="AL118" i="19"/>
  <c r="AM118" i="19"/>
  <c r="AN118" i="19"/>
  <c r="AO118" i="19"/>
  <c r="AP118" i="19"/>
  <c r="AQ118" i="19"/>
  <c r="AR118" i="19"/>
  <c r="AS118" i="19"/>
  <c r="AT118" i="19"/>
  <c r="AU118" i="19"/>
  <c r="AV118" i="19"/>
  <c r="AW118" i="19"/>
  <c r="AX118" i="19"/>
  <c r="AY118" i="19"/>
  <c r="AZ118" i="19"/>
  <c r="BA118" i="19"/>
  <c r="BB118" i="19"/>
  <c r="BC118" i="19"/>
  <c r="BD118" i="19"/>
  <c r="BE118" i="19"/>
  <c r="BF118" i="19"/>
  <c r="BG118" i="19"/>
  <c r="S122" i="19"/>
  <c r="T122" i="19"/>
  <c r="U122" i="19"/>
  <c r="V122" i="19"/>
  <c r="W122" i="19"/>
  <c r="X122" i="19"/>
  <c r="Y122" i="19"/>
  <c r="Z122" i="19"/>
  <c r="AA122" i="19"/>
  <c r="AB122" i="19"/>
  <c r="AC122" i="19"/>
  <c r="AD122" i="19"/>
  <c r="AE122" i="19"/>
  <c r="AF122" i="19"/>
  <c r="AG122" i="19"/>
  <c r="AH122" i="19"/>
  <c r="AI122" i="19"/>
  <c r="AJ122" i="19"/>
  <c r="AK122" i="19"/>
  <c r="AL122" i="19"/>
  <c r="AM122" i="19"/>
  <c r="AN122" i="19"/>
  <c r="AO122" i="19"/>
  <c r="AP122" i="19"/>
  <c r="AQ122" i="19"/>
  <c r="AR122" i="19"/>
  <c r="AS122" i="19"/>
  <c r="AT122" i="19"/>
  <c r="AU122" i="19"/>
  <c r="AV122" i="19"/>
  <c r="AW122" i="19"/>
  <c r="AX122" i="19"/>
  <c r="AY122" i="19"/>
  <c r="AZ122" i="19"/>
  <c r="BA122" i="19"/>
  <c r="BB122" i="19"/>
  <c r="BC122" i="19"/>
  <c r="BD122" i="19"/>
  <c r="BE122" i="19"/>
  <c r="BF122" i="19"/>
  <c r="BG122" i="19"/>
  <c r="S126" i="19"/>
  <c r="T126" i="19"/>
  <c r="U126" i="19"/>
  <c r="V126" i="19"/>
  <c r="W126" i="19"/>
  <c r="X126" i="19"/>
  <c r="Y126" i="19"/>
  <c r="Z126" i="19"/>
  <c r="AA126" i="19"/>
  <c r="AB126" i="19"/>
  <c r="AC126" i="19"/>
  <c r="AD126" i="19"/>
  <c r="AE126" i="19"/>
  <c r="AF126" i="19"/>
  <c r="AG126" i="19"/>
  <c r="AH126" i="19"/>
  <c r="AI126" i="19"/>
  <c r="AJ126" i="19"/>
  <c r="AK126" i="19"/>
  <c r="AL126" i="19"/>
  <c r="AM126" i="19"/>
  <c r="AN126" i="19"/>
  <c r="AO126" i="19"/>
  <c r="AP126" i="19"/>
  <c r="AQ126" i="19"/>
  <c r="AR126" i="19"/>
  <c r="AS126" i="19"/>
  <c r="AT126" i="19"/>
  <c r="AU126" i="19"/>
  <c r="AV126" i="19"/>
  <c r="AW126" i="19"/>
  <c r="AX126" i="19"/>
  <c r="AY126" i="19"/>
  <c r="AZ126" i="19"/>
  <c r="BA126" i="19"/>
  <c r="BB126" i="19"/>
  <c r="BC126" i="19"/>
  <c r="BD126" i="19"/>
  <c r="BE126" i="19"/>
  <c r="BF126" i="19"/>
  <c r="BG126" i="19"/>
  <c r="S130" i="19"/>
  <c r="T130" i="19"/>
  <c r="U130" i="19"/>
  <c r="V130" i="19"/>
  <c r="W130" i="19"/>
  <c r="X130" i="19"/>
  <c r="Y130" i="19"/>
  <c r="Z130" i="19"/>
  <c r="AA130" i="19"/>
  <c r="AB130" i="19"/>
  <c r="AC130" i="19"/>
  <c r="AD130" i="19"/>
  <c r="AE130" i="19"/>
  <c r="AF130" i="19"/>
  <c r="AG130" i="19"/>
  <c r="AH130" i="19"/>
  <c r="AI130" i="19"/>
  <c r="AJ130" i="19"/>
  <c r="AK130" i="19"/>
  <c r="AL130" i="19"/>
  <c r="AM130" i="19"/>
  <c r="AN130" i="19"/>
  <c r="AO130" i="19"/>
  <c r="AP130" i="19"/>
  <c r="AQ130" i="19"/>
  <c r="AR130" i="19"/>
  <c r="AS130" i="19"/>
  <c r="AT130" i="19"/>
  <c r="AU130" i="19"/>
  <c r="AV130" i="19"/>
  <c r="AW130" i="19"/>
  <c r="AX130" i="19"/>
  <c r="AY130" i="19"/>
  <c r="AZ130" i="19"/>
  <c r="BA130" i="19"/>
  <c r="BB130" i="19"/>
  <c r="BC130" i="19"/>
  <c r="BD130" i="19"/>
  <c r="BE130" i="19"/>
  <c r="BF130" i="19"/>
  <c r="BG130" i="19"/>
  <c r="S134" i="19"/>
  <c r="T134" i="19"/>
  <c r="U134" i="19"/>
  <c r="V134" i="19"/>
  <c r="W134" i="19"/>
  <c r="X134" i="19"/>
  <c r="Y134" i="19"/>
  <c r="Z134" i="19"/>
  <c r="AA134" i="19"/>
  <c r="AB134" i="19"/>
  <c r="AC134" i="19"/>
  <c r="AD134" i="19"/>
  <c r="AE134" i="19"/>
  <c r="AF134" i="19"/>
  <c r="AG134" i="19"/>
  <c r="AH134" i="19"/>
  <c r="AI134" i="19"/>
  <c r="AJ134" i="19"/>
  <c r="AK134" i="19"/>
  <c r="AL134" i="19"/>
  <c r="AM134" i="19"/>
  <c r="AN134" i="19"/>
  <c r="AO134" i="19"/>
  <c r="AP134" i="19"/>
  <c r="AQ134" i="19"/>
  <c r="AR134" i="19"/>
  <c r="AS134" i="19"/>
  <c r="AT134" i="19"/>
  <c r="AU134" i="19"/>
  <c r="AV134" i="19"/>
  <c r="AW134" i="19"/>
  <c r="AX134" i="19"/>
  <c r="AY134" i="19"/>
  <c r="AZ134" i="19"/>
  <c r="BA134" i="19"/>
  <c r="BB134" i="19"/>
  <c r="BC134" i="19"/>
  <c r="BD134" i="19"/>
  <c r="BE134" i="19"/>
  <c r="BF134" i="19"/>
  <c r="BG134" i="19"/>
  <c r="S139" i="19"/>
  <c r="T139" i="19"/>
  <c r="U139" i="19"/>
  <c r="V139" i="19"/>
  <c r="W139" i="19"/>
  <c r="X139" i="19"/>
  <c r="Y139" i="19"/>
  <c r="Z139" i="19"/>
  <c r="AA139" i="19"/>
  <c r="AB139" i="19"/>
  <c r="AC139" i="19"/>
  <c r="AD139" i="19"/>
  <c r="AE139" i="19"/>
  <c r="AF139" i="19"/>
  <c r="AG139" i="19"/>
  <c r="AH139" i="19"/>
  <c r="AI139" i="19"/>
  <c r="AJ139" i="19"/>
  <c r="AK139" i="19"/>
  <c r="AL139" i="19"/>
  <c r="AM139" i="19"/>
  <c r="AN139" i="19"/>
  <c r="AO139" i="19"/>
  <c r="AP139" i="19"/>
  <c r="AQ139" i="19"/>
  <c r="AR139" i="19"/>
  <c r="AS139" i="19"/>
  <c r="AT139" i="19"/>
  <c r="AU139" i="19"/>
  <c r="AV139" i="19"/>
  <c r="AW139" i="19"/>
  <c r="AX139" i="19"/>
  <c r="AY139" i="19"/>
  <c r="AZ139" i="19"/>
  <c r="BA139" i="19"/>
  <c r="BB139" i="19"/>
  <c r="BC139" i="19"/>
  <c r="BD139" i="19"/>
  <c r="BE139" i="19"/>
  <c r="BF139" i="19"/>
  <c r="BG139" i="19"/>
  <c r="S143" i="19"/>
  <c r="T143" i="19"/>
  <c r="U143" i="19"/>
  <c r="V143" i="19"/>
  <c r="W143" i="19"/>
  <c r="X143" i="19"/>
  <c r="Y143" i="19"/>
  <c r="Z143" i="19"/>
  <c r="AA143" i="19"/>
  <c r="AB143" i="19"/>
  <c r="AC143" i="19"/>
  <c r="AD143" i="19"/>
  <c r="AE143" i="19"/>
  <c r="AF143" i="19"/>
  <c r="AG143" i="19"/>
  <c r="AH143" i="19"/>
  <c r="AI143" i="19"/>
  <c r="AJ143" i="19"/>
  <c r="AK143" i="19"/>
  <c r="AL143" i="19"/>
  <c r="AM143" i="19"/>
  <c r="AN143" i="19"/>
  <c r="AO143" i="19"/>
  <c r="AP143" i="19"/>
  <c r="AQ143" i="19"/>
  <c r="AR143" i="19"/>
  <c r="AS143" i="19"/>
  <c r="AT143" i="19"/>
  <c r="AU143" i="19"/>
  <c r="AV143" i="19"/>
  <c r="AW143" i="19"/>
  <c r="AX143" i="19"/>
  <c r="AY143" i="19"/>
  <c r="AZ143" i="19"/>
  <c r="BA143" i="19"/>
  <c r="BB143" i="19"/>
  <c r="BC143" i="19"/>
  <c r="BD143" i="19"/>
  <c r="BE143" i="19"/>
  <c r="BF143" i="19"/>
  <c r="BG143" i="19"/>
  <c r="S147" i="19"/>
  <c r="S22" i="19" s="1"/>
  <c r="T147" i="19"/>
  <c r="T22" i="19" s="1"/>
  <c r="U147" i="19"/>
  <c r="U22" i="19" s="1"/>
  <c r="V147" i="19"/>
  <c r="V22" i="19" s="1"/>
  <c r="W147" i="19"/>
  <c r="W22" i="19" s="1"/>
  <c r="X147" i="19"/>
  <c r="X22" i="19" s="1"/>
  <c r="Y147" i="19"/>
  <c r="Y22" i="19" s="1"/>
  <c r="Z147" i="19"/>
  <c r="Z22" i="19" s="1"/>
  <c r="AA147" i="19"/>
  <c r="AA22" i="19" s="1"/>
  <c r="AB147" i="19"/>
  <c r="AB22" i="19" s="1"/>
  <c r="AC147" i="19"/>
  <c r="AC22" i="19" s="1"/>
  <c r="AD147" i="19"/>
  <c r="AD22" i="19" s="1"/>
  <c r="AE147" i="19"/>
  <c r="AE22" i="19" s="1"/>
  <c r="AF147" i="19"/>
  <c r="AF22" i="19" s="1"/>
  <c r="AG147" i="19"/>
  <c r="AG22" i="19" s="1"/>
  <c r="AH147" i="19"/>
  <c r="AH22" i="19" s="1"/>
  <c r="AI147" i="19"/>
  <c r="AI22" i="19" s="1"/>
  <c r="AJ147" i="19"/>
  <c r="AJ22" i="19" s="1"/>
  <c r="AK147" i="19"/>
  <c r="AK22" i="19" s="1"/>
  <c r="AL147" i="19"/>
  <c r="AL22" i="19" s="1"/>
  <c r="AM147" i="19"/>
  <c r="AM22" i="19" s="1"/>
  <c r="AN147" i="19"/>
  <c r="AN22" i="19" s="1"/>
  <c r="AO147" i="19"/>
  <c r="AO22" i="19" s="1"/>
  <c r="AP147" i="19"/>
  <c r="AP22" i="19" s="1"/>
  <c r="AQ147" i="19"/>
  <c r="AQ22" i="19" s="1"/>
  <c r="AR147" i="19"/>
  <c r="AR22" i="19" s="1"/>
  <c r="AS147" i="19"/>
  <c r="AS22" i="19" s="1"/>
  <c r="AT147" i="19"/>
  <c r="AT22" i="19" s="1"/>
  <c r="AU147" i="19"/>
  <c r="AU22" i="19" s="1"/>
  <c r="AV147" i="19"/>
  <c r="AV22" i="19" s="1"/>
  <c r="AW147" i="19"/>
  <c r="AW22" i="19"/>
  <c r="AX147" i="19"/>
  <c r="AX22" i="19" s="1"/>
  <c r="AY147" i="19"/>
  <c r="AY22" i="19" s="1"/>
  <c r="AZ147" i="19"/>
  <c r="AZ22" i="19" s="1"/>
  <c r="BA147" i="19"/>
  <c r="BA22" i="19" s="1"/>
  <c r="BB147" i="19"/>
  <c r="BB22" i="19" s="1"/>
  <c r="BC147" i="19"/>
  <c r="BC22" i="19" s="1"/>
  <c r="BD147" i="19"/>
  <c r="BD22" i="19" s="1"/>
  <c r="BE147" i="19"/>
  <c r="BE22" i="19" s="1"/>
  <c r="BF147" i="19"/>
  <c r="BF22" i="19" s="1"/>
  <c r="BG147" i="19"/>
  <c r="BG22" i="19" s="1"/>
  <c r="S156" i="19"/>
  <c r="S23" i="19" s="1"/>
  <c r="T156" i="19"/>
  <c r="T23" i="19" s="1"/>
  <c r="U156" i="19"/>
  <c r="U23" i="19" s="1"/>
  <c r="V156" i="19"/>
  <c r="V23" i="19" s="1"/>
  <c r="W156" i="19"/>
  <c r="W23" i="19" s="1"/>
  <c r="X156" i="19"/>
  <c r="X23" i="19" s="1"/>
  <c r="Y156" i="19"/>
  <c r="Y23" i="19" s="1"/>
  <c r="Z156" i="19"/>
  <c r="Z23" i="19" s="1"/>
  <c r="AA156" i="19"/>
  <c r="AA23" i="19" s="1"/>
  <c r="AB156" i="19"/>
  <c r="AB23" i="19" s="1"/>
  <c r="AC156" i="19"/>
  <c r="AC23" i="19" s="1"/>
  <c r="AD156" i="19"/>
  <c r="AD23" i="19" s="1"/>
  <c r="AE156" i="19"/>
  <c r="AE23" i="19" s="1"/>
  <c r="AF156" i="19"/>
  <c r="AF23" i="19" s="1"/>
  <c r="AG156" i="19"/>
  <c r="AG23" i="19" s="1"/>
  <c r="AH156" i="19"/>
  <c r="AH23" i="19" s="1"/>
  <c r="AI156" i="19"/>
  <c r="AI23" i="19" s="1"/>
  <c r="AJ156" i="19"/>
  <c r="AJ23" i="19" s="1"/>
  <c r="AK156" i="19"/>
  <c r="AK23" i="19" s="1"/>
  <c r="AL156" i="19"/>
  <c r="AL23" i="19" s="1"/>
  <c r="AM156" i="19"/>
  <c r="AM23" i="19" s="1"/>
  <c r="AN156" i="19"/>
  <c r="AN23" i="19" s="1"/>
  <c r="AO156" i="19"/>
  <c r="AO23" i="19" s="1"/>
  <c r="AP156" i="19"/>
  <c r="AP23" i="19" s="1"/>
  <c r="AQ156" i="19"/>
  <c r="AQ23" i="19" s="1"/>
  <c r="AR156" i="19"/>
  <c r="AR23" i="19" s="1"/>
  <c r="AS156" i="19"/>
  <c r="AS23" i="19" s="1"/>
  <c r="AT156" i="19"/>
  <c r="AT23" i="19" s="1"/>
  <c r="AU156" i="19"/>
  <c r="AU23" i="19" s="1"/>
  <c r="AV156" i="19"/>
  <c r="AV23" i="19" s="1"/>
  <c r="AW156" i="19"/>
  <c r="AW23" i="19" s="1"/>
  <c r="AX156" i="19"/>
  <c r="AX23" i="19" s="1"/>
  <c r="AY156" i="19"/>
  <c r="AY23" i="19" s="1"/>
  <c r="AZ156" i="19"/>
  <c r="AZ23" i="19" s="1"/>
  <c r="BA156" i="19"/>
  <c r="BA23" i="19" s="1"/>
  <c r="BB156" i="19"/>
  <c r="BB23" i="19" s="1"/>
  <c r="BC156" i="19"/>
  <c r="BC23" i="19" s="1"/>
  <c r="BD156" i="19"/>
  <c r="BD23" i="19" s="1"/>
  <c r="BE156" i="19"/>
  <c r="BE23" i="19" s="1"/>
  <c r="BF156" i="19"/>
  <c r="BF23" i="19" s="1"/>
  <c r="BG156" i="19"/>
  <c r="BG23" i="19" s="1"/>
  <c r="S163" i="19"/>
  <c r="S24" i="19" s="1"/>
  <c r="T163" i="19"/>
  <c r="T24" i="19" s="1"/>
  <c r="U163" i="19"/>
  <c r="U24" i="19" s="1"/>
  <c r="V163" i="19"/>
  <c r="V24" i="19" s="1"/>
  <c r="W163" i="19"/>
  <c r="W24" i="19" s="1"/>
  <c r="X163" i="19"/>
  <c r="X24" i="19" s="1"/>
  <c r="Y163" i="19"/>
  <c r="Y24" i="19" s="1"/>
  <c r="Z163" i="19"/>
  <c r="Z24" i="19" s="1"/>
  <c r="AA163" i="19"/>
  <c r="AA24" i="19" s="1"/>
  <c r="AB163" i="19"/>
  <c r="AB24" i="19" s="1"/>
  <c r="AC163" i="19"/>
  <c r="AC24" i="19" s="1"/>
  <c r="AD163" i="19"/>
  <c r="AD24" i="19" s="1"/>
  <c r="AE163" i="19"/>
  <c r="AE24" i="19" s="1"/>
  <c r="AF163" i="19"/>
  <c r="AF24" i="19" s="1"/>
  <c r="AG163" i="19"/>
  <c r="AG24" i="19" s="1"/>
  <c r="AH163" i="19"/>
  <c r="AH24" i="19" s="1"/>
  <c r="AI163" i="19"/>
  <c r="AI24" i="19"/>
  <c r="AJ163" i="19"/>
  <c r="AJ24" i="19" s="1"/>
  <c r="AK163" i="19"/>
  <c r="AK24" i="19" s="1"/>
  <c r="AL163" i="19"/>
  <c r="AL24" i="19" s="1"/>
  <c r="AM163" i="19"/>
  <c r="AM24" i="19" s="1"/>
  <c r="AN163" i="19"/>
  <c r="AN24" i="19" s="1"/>
  <c r="AO163" i="19"/>
  <c r="AO24" i="19" s="1"/>
  <c r="AP163" i="19"/>
  <c r="AP24" i="19" s="1"/>
  <c r="AQ163" i="19"/>
  <c r="AQ24" i="19" s="1"/>
  <c r="AR163" i="19"/>
  <c r="AR24" i="19" s="1"/>
  <c r="AS163" i="19"/>
  <c r="AS24" i="19" s="1"/>
  <c r="AT163" i="19"/>
  <c r="AT24" i="19" s="1"/>
  <c r="AU163" i="19"/>
  <c r="AU24" i="19" s="1"/>
  <c r="AV163" i="19"/>
  <c r="AV24" i="19" s="1"/>
  <c r="AW163" i="19"/>
  <c r="AW24" i="19" s="1"/>
  <c r="AX163" i="19"/>
  <c r="AX24" i="19" s="1"/>
  <c r="AY163" i="19"/>
  <c r="AY24" i="19" s="1"/>
  <c r="AZ163" i="19"/>
  <c r="AZ24" i="19" s="1"/>
  <c r="BA163" i="19"/>
  <c r="BA24" i="19" s="1"/>
  <c r="BB163" i="19"/>
  <c r="BB24" i="19" s="1"/>
  <c r="BC163" i="19"/>
  <c r="BC24" i="19" s="1"/>
  <c r="BD163" i="19"/>
  <c r="BD24" i="19" s="1"/>
  <c r="BE163" i="19"/>
  <c r="BE24" i="19" s="1"/>
  <c r="BF163" i="19"/>
  <c r="BF24" i="19" s="1"/>
  <c r="BG163" i="19"/>
  <c r="BG24" i="19" s="1"/>
  <c r="S167" i="19"/>
  <c r="S25" i="19" s="1"/>
  <c r="T167" i="19"/>
  <c r="T25" i="19" s="1"/>
  <c r="U167" i="19"/>
  <c r="U25" i="19" s="1"/>
  <c r="V167" i="19"/>
  <c r="V25" i="19" s="1"/>
  <c r="W167" i="19"/>
  <c r="W25" i="19" s="1"/>
  <c r="X167" i="19"/>
  <c r="X25" i="19" s="1"/>
  <c r="Y167" i="19"/>
  <c r="Y25" i="19" s="1"/>
  <c r="Z167" i="19"/>
  <c r="Z25" i="19" s="1"/>
  <c r="AA167" i="19"/>
  <c r="AA25" i="19" s="1"/>
  <c r="AB167" i="19"/>
  <c r="AB25" i="19" s="1"/>
  <c r="AC167" i="19"/>
  <c r="AC25" i="19" s="1"/>
  <c r="AE167" i="19"/>
  <c r="AE25" i="19" s="1"/>
  <c r="AH167" i="19"/>
  <c r="AH25" i="19" s="1"/>
  <c r="AI167" i="19"/>
  <c r="AI25" i="19" s="1"/>
  <c r="AJ167" i="19"/>
  <c r="AJ25" i="19" s="1"/>
  <c r="AK167" i="19"/>
  <c r="AK25" i="19" s="1"/>
  <c r="AL167" i="19"/>
  <c r="AL25" i="19" s="1"/>
  <c r="AM167" i="19"/>
  <c r="AM25" i="19" s="1"/>
  <c r="AN167" i="19"/>
  <c r="AN25" i="19" s="1"/>
  <c r="AO167" i="19"/>
  <c r="AO25" i="19" s="1"/>
  <c r="AP167" i="19"/>
  <c r="AP25" i="19" s="1"/>
  <c r="AQ167" i="19"/>
  <c r="AQ25" i="19" s="1"/>
  <c r="AR167" i="19"/>
  <c r="AR25" i="19" s="1"/>
  <c r="AS167" i="19"/>
  <c r="AS25" i="19" s="1"/>
  <c r="AT167" i="19"/>
  <c r="AT25" i="19" s="1"/>
  <c r="AU167" i="19"/>
  <c r="AU25" i="19" s="1"/>
  <c r="AV167" i="19"/>
  <c r="AV25" i="19" s="1"/>
  <c r="AW167" i="19"/>
  <c r="AW25" i="19" s="1"/>
  <c r="AX167" i="19"/>
  <c r="AX25" i="19" s="1"/>
  <c r="AY167" i="19"/>
  <c r="AY25" i="19" s="1"/>
  <c r="AZ167" i="19"/>
  <c r="AZ25" i="19" s="1"/>
  <c r="BA167" i="19"/>
  <c r="BA25" i="19" s="1"/>
  <c r="BB167" i="19"/>
  <c r="BB25" i="19" s="1"/>
  <c r="S20" i="18"/>
  <c r="T20" i="18"/>
  <c r="U20" i="18"/>
  <c r="V20" i="18"/>
  <c r="W20" i="18"/>
  <c r="X20" i="18"/>
  <c r="Y20" i="18"/>
  <c r="Z20" i="18"/>
  <c r="AA20" i="18"/>
  <c r="AB20" i="18"/>
  <c r="AC20" i="18"/>
  <c r="AD20" i="18"/>
  <c r="AE20" i="18"/>
  <c r="AF20" i="18"/>
  <c r="AG20" i="18"/>
  <c r="AH20" i="18"/>
  <c r="AI20" i="18"/>
  <c r="AJ20" i="18"/>
  <c r="AK20" i="18"/>
  <c r="AL20" i="18"/>
  <c r="AM20" i="18"/>
  <c r="AN20" i="18"/>
  <c r="AO20" i="18"/>
  <c r="AP20" i="18"/>
  <c r="AQ20" i="18"/>
  <c r="AR20" i="18"/>
  <c r="AS20" i="18"/>
  <c r="AT20" i="18"/>
  <c r="AU20" i="18"/>
  <c r="AV20" i="18"/>
  <c r="AW20" i="18"/>
  <c r="AX20" i="18"/>
  <c r="AY20" i="18"/>
  <c r="AZ20" i="18"/>
  <c r="BA20" i="18"/>
  <c r="BB20" i="18"/>
  <c r="BC20" i="18"/>
  <c r="BD20" i="18"/>
  <c r="BE20" i="18"/>
  <c r="BF20" i="18"/>
  <c r="BG20" i="18"/>
  <c r="BH20" i="18"/>
  <c r="BI20" i="18"/>
  <c r="BJ20" i="18"/>
  <c r="BK20" i="18"/>
  <c r="BL20" i="18"/>
  <c r="BM20" i="18"/>
  <c r="BN20" i="18"/>
  <c r="BO20" i="18"/>
  <c r="BP20" i="18"/>
  <c r="BQ20" i="18"/>
  <c r="BR20" i="18"/>
  <c r="BS20" i="18"/>
  <c r="BT20" i="18"/>
  <c r="BU20" i="18"/>
  <c r="BV20" i="18"/>
  <c r="T83" i="18"/>
  <c r="T82" i="18" s="1"/>
  <c r="U83" i="18"/>
  <c r="U82" i="18" s="1"/>
  <c r="V83" i="18"/>
  <c r="Z83" i="18"/>
  <c r="Z82" i="18" s="1"/>
  <c r="AB83" i="18"/>
  <c r="AC83" i="18"/>
  <c r="AH83" i="18"/>
  <c r="AI83" i="18"/>
  <c r="AJ83" i="18"/>
  <c r="AP83" i="18"/>
  <c r="AQ83" i="18"/>
  <c r="AW83" i="18"/>
  <c r="AX83" i="18"/>
  <c r="BC83" i="18"/>
  <c r="BC82" i="18" s="1"/>
  <c r="BD83" i="18"/>
  <c r="BE83" i="18"/>
  <c r="BK83" i="18"/>
  <c r="BL83" i="18"/>
  <c r="BR83" i="18"/>
  <c r="BS83" i="18"/>
  <c r="S87" i="18"/>
  <c r="T87" i="18"/>
  <c r="U87" i="18"/>
  <c r="V87" i="18"/>
  <c r="V82" i="18" s="1"/>
  <c r="W87" i="18"/>
  <c r="X87" i="18"/>
  <c r="Y87" i="18"/>
  <c r="Z87" i="18"/>
  <c r="AA87" i="18"/>
  <c r="AB87" i="18"/>
  <c r="AC87" i="18"/>
  <c r="AD87" i="18"/>
  <c r="AE87" i="18"/>
  <c r="AF87" i="18"/>
  <c r="AG87" i="18"/>
  <c r="AH87" i="18"/>
  <c r="AI87" i="18"/>
  <c r="AJ87" i="18"/>
  <c r="AK87" i="18"/>
  <c r="AL87" i="18"/>
  <c r="AM87" i="18"/>
  <c r="AN87" i="18"/>
  <c r="AO87" i="18"/>
  <c r="AP87" i="18"/>
  <c r="AQ87" i="18"/>
  <c r="AR87" i="18"/>
  <c r="AS87" i="18"/>
  <c r="AT87" i="18"/>
  <c r="AU87" i="18"/>
  <c r="AV87" i="18"/>
  <c r="AW87" i="18"/>
  <c r="AX87" i="18"/>
  <c r="AY87" i="18"/>
  <c r="AZ87" i="18"/>
  <c r="BA87" i="18"/>
  <c r="BB87" i="18"/>
  <c r="BC87" i="18"/>
  <c r="BD87" i="18"/>
  <c r="BE87" i="18"/>
  <c r="BF87" i="18"/>
  <c r="BG87" i="18"/>
  <c r="BH87" i="18"/>
  <c r="BI87" i="18"/>
  <c r="BJ87" i="18"/>
  <c r="BK87" i="18"/>
  <c r="BL87" i="18"/>
  <c r="BM87" i="18"/>
  <c r="BN87" i="18"/>
  <c r="BO87" i="18"/>
  <c r="BP87" i="18"/>
  <c r="BQ87" i="18"/>
  <c r="BR87" i="18"/>
  <c r="BS87" i="18"/>
  <c r="BT87" i="18"/>
  <c r="BU87" i="18"/>
  <c r="BV87" i="18"/>
  <c r="BW87" i="18"/>
  <c r="BX87" i="18"/>
  <c r="BY87" i="18"/>
  <c r="BZ87" i="18"/>
  <c r="CA87" i="18"/>
  <c r="CB87" i="18"/>
  <c r="CC87" i="18"/>
  <c r="U92" i="18"/>
  <c r="V92" i="18"/>
  <c r="AB92" i="18"/>
  <c r="AC92" i="18"/>
  <c r="AI92" i="18"/>
  <c r="AJ92" i="18"/>
  <c r="AW92" i="18"/>
  <c r="AX92" i="18"/>
  <c r="BD92" i="18"/>
  <c r="BE92" i="18"/>
  <c r="BK92" i="18"/>
  <c r="BL92" i="18"/>
  <c r="BL91" i="18" s="1"/>
  <c r="BR92" i="18"/>
  <c r="BS92" i="18"/>
  <c r="S101" i="18"/>
  <c r="T101" i="18"/>
  <c r="U101" i="18"/>
  <c r="V101" i="18"/>
  <c r="W101" i="18"/>
  <c r="X101" i="18"/>
  <c r="Y101" i="18"/>
  <c r="Z101" i="18"/>
  <c r="AA101" i="18"/>
  <c r="AB101" i="18"/>
  <c r="AC101" i="18"/>
  <c r="AD101" i="18"/>
  <c r="AE101" i="18"/>
  <c r="AF101" i="18"/>
  <c r="AG101" i="18"/>
  <c r="AH101" i="18"/>
  <c r="AI101" i="18"/>
  <c r="AI91" i="18" s="1"/>
  <c r="AJ101" i="18"/>
  <c r="AK101" i="18"/>
  <c r="AL101" i="18"/>
  <c r="AM101" i="18"/>
  <c r="AN101" i="18"/>
  <c r="AO101" i="18"/>
  <c r="AP101" i="18"/>
  <c r="AQ101" i="18"/>
  <c r="AR101" i="18"/>
  <c r="AS101" i="18"/>
  <c r="AT101" i="18"/>
  <c r="AU101" i="18"/>
  <c r="AV101" i="18"/>
  <c r="AW101" i="18"/>
  <c r="AX101" i="18"/>
  <c r="AY101" i="18"/>
  <c r="AZ101" i="18"/>
  <c r="BA101" i="18"/>
  <c r="BB101" i="18"/>
  <c r="BC101" i="18"/>
  <c r="BD101" i="18"/>
  <c r="BE101" i="18"/>
  <c r="BF101" i="18"/>
  <c r="BG101" i="18"/>
  <c r="BH101" i="18"/>
  <c r="BI101" i="18"/>
  <c r="BJ101" i="18"/>
  <c r="BK101" i="18"/>
  <c r="BL101" i="18"/>
  <c r="BM101" i="18"/>
  <c r="BN101" i="18"/>
  <c r="BO101" i="18"/>
  <c r="BP101" i="18"/>
  <c r="BQ101" i="18"/>
  <c r="BR101" i="18"/>
  <c r="BS101" i="18"/>
  <c r="BS91" i="18" s="1"/>
  <c r="BT101" i="18"/>
  <c r="BU101" i="18"/>
  <c r="BV101" i="18"/>
  <c r="BW101" i="18"/>
  <c r="BX101" i="18"/>
  <c r="BY101" i="18"/>
  <c r="BZ101" i="18"/>
  <c r="CA101" i="18"/>
  <c r="CB101" i="18"/>
  <c r="CC101" i="18"/>
  <c r="S106" i="18"/>
  <c r="T106" i="18"/>
  <c r="U106" i="18"/>
  <c r="V106" i="18"/>
  <c r="W106" i="18"/>
  <c r="X106" i="18"/>
  <c r="Y106" i="18"/>
  <c r="Z106" i="18"/>
  <c r="AA106" i="18"/>
  <c r="AB106" i="18"/>
  <c r="AC106" i="18"/>
  <c r="AD106" i="18"/>
  <c r="AE106" i="18"/>
  <c r="AF106" i="18"/>
  <c r="AG106" i="18"/>
  <c r="AH106" i="18"/>
  <c r="AI106" i="18"/>
  <c r="AJ106" i="18"/>
  <c r="AK106" i="18"/>
  <c r="AL106" i="18"/>
  <c r="AM106" i="18"/>
  <c r="AN106" i="18"/>
  <c r="AO106" i="18"/>
  <c r="AP106" i="18"/>
  <c r="AQ106" i="18"/>
  <c r="AR106" i="18"/>
  <c r="AS106" i="18"/>
  <c r="AT106" i="18"/>
  <c r="AU106" i="18"/>
  <c r="AV106" i="18"/>
  <c r="AW106" i="18"/>
  <c r="AX106" i="18"/>
  <c r="AY106" i="18"/>
  <c r="AZ106" i="18"/>
  <c r="BA106" i="18"/>
  <c r="BB106" i="18"/>
  <c r="BC106" i="18"/>
  <c r="BD106" i="18"/>
  <c r="BE106" i="18"/>
  <c r="BF106" i="18"/>
  <c r="BG106" i="18"/>
  <c r="BH106" i="18"/>
  <c r="BI106" i="18"/>
  <c r="BJ106" i="18"/>
  <c r="BK106" i="18"/>
  <c r="BL106" i="18"/>
  <c r="BM106" i="18"/>
  <c r="BN106" i="18"/>
  <c r="BO106" i="18"/>
  <c r="BP106" i="18"/>
  <c r="BQ106" i="18"/>
  <c r="BR106" i="18"/>
  <c r="BS106" i="18"/>
  <c r="BT106" i="18"/>
  <c r="BU106" i="18"/>
  <c r="BV106" i="18"/>
  <c r="BW106" i="18"/>
  <c r="BX106" i="18"/>
  <c r="BY106" i="18"/>
  <c r="BZ106" i="18"/>
  <c r="CA106" i="18"/>
  <c r="CB106" i="18"/>
  <c r="CC106" i="18"/>
  <c r="S110" i="18"/>
  <c r="T110" i="18"/>
  <c r="U110" i="18"/>
  <c r="U105" i="18" s="1"/>
  <c r="V110" i="18"/>
  <c r="W110" i="18"/>
  <c r="X110" i="18"/>
  <c r="Y110" i="18"/>
  <c r="Z110" i="18"/>
  <c r="AA110" i="18"/>
  <c r="AB110" i="18"/>
  <c r="AC110" i="18"/>
  <c r="AD110" i="18"/>
  <c r="AE110" i="18"/>
  <c r="AF110" i="18"/>
  <c r="AG110" i="18"/>
  <c r="AH110" i="18"/>
  <c r="AI110" i="18"/>
  <c r="AJ110" i="18"/>
  <c r="AK110" i="18"/>
  <c r="AL110" i="18"/>
  <c r="AM110" i="18"/>
  <c r="AN110" i="18"/>
  <c r="AO110" i="18"/>
  <c r="AP110" i="18"/>
  <c r="AQ110" i="18"/>
  <c r="AR110" i="18"/>
  <c r="AS110" i="18"/>
  <c r="AT110" i="18"/>
  <c r="AU110" i="18"/>
  <c r="AV110" i="18"/>
  <c r="AW110" i="18"/>
  <c r="AX110" i="18"/>
  <c r="AY110" i="18"/>
  <c r="AZ110" i="18"/>
  <c r="BA110" i="18"/>
  <c r="BB110" i="18"/>
  <c r="BC110" i="18"/>
  <c r="BD110" i="18"/>
  <c r="BE110" i="18"/>
  <c r="BF110" i="18"/>
  <c r="BG110" i="18"/>
  <c r="BH110" i="18"/>
  <c r="BI110" i="18"/>
  <c r="BJ110" i="18"/>
  <c r="BK110" i="18"/>
  <c r="BL110" i="18"/>
  <c r="BM110" i="18"/>
  <c r="BN110" i="18"/>
  <c r="BO110" i="18"/>
  <c r="BP110" i="18"/>
  <c r="BQ110" i="18"/>
  <c r="BR110" i="18"/>
  <c r="BS110" i="18"/>
  <c r="BT110" i="18"/>
  <c r="BU110" i="18"/>
  <c r="BV110" i="18"/>
  <c r="BW110" i="18"/>
  <c r="BX110" i="18"/>
  <c r="BY110" i="18"/>
  <c r="BZ110" i="18"/>
  <c r="CA110" i="18"/>
  <c r="CB110" i="18"/>
  <c r="CC110" i="18"/>
  <c r="S114" i="18"/>
  <c r="T114" i="18"/>
  <c r="U114" i="18"/>
  <c r="V114" i="18"/>
  <c r="W114" i="18"/>
  <c r="X114" i="18"/>
  <c r="Y114" i="18"/>
  <c r="Z114" i="18"/>
  <c r="AA114" i="18"/>
  <c r="AB114" i="18"/>
  <c r="AC114" i="18"/>
  <c r="AD114" i="18"/>
  <c r="AE114" i="18"/>
  <c r="AF114" i="18"/>
  <c r="AG114" i="18"/>
  <c r="AH114" i="18"/>
  <c r="AI114" i="18"/>
  <c r="AJ114" i="18"/>
  <c r="AK114" i="18"/>
  <c r="AL114" i="18"/>
  <c r="AM114" i="18"/>
  <c r="AN114" i="18"/>
  <c r="AO114" i="18"/>
  <c r="AP114" i="18"/>
  <c r="AQ114" i="18"/>
  <c r="AR114" i="18"/>
  <c r="AS114" i="18"/>
  <c r="AT114" i="18"/>
  <c r="AU114" i="18"/>
  <c r="AV114" i="18"/>
  <c r="AW114" i="18"/>
  <c r="AX114" i="18"/>
  <c r="AY114" i="18"/>
  <c r="AZ114" i="18"/>
  <c r="BA114" i="18"/>
  <c r="BB114" i="18"/>
  <c r="BC114" i="18"/>
  <c r="BD114" i="18"/>
  <c r="BE114" i="18"/>
  <c r="BF114" i="18"/>
  <c r="BG114" i="18"/>
  <c r="BH114" i="18"/>
  <c r="BI114" i="18"/>
  <c r="BJ114" i="18"/>
  <c r="BK114" i="18"/>
  <c r="BL114" i="18"/>
  <c r="BM114" i="18"/>
  <c r="BN114" i="18"/>
  <c r="BO114" i="18"/>
  <c r="BP114" i="18"/>
  <c r="BQ114" i="18"/>
  <c r="BR114" i="18"/>
  <c r="BS114" i="18"/>
  <c r="BT114" i="18"/>
  <c r="BU114" i="18"/>
  <c r="BV114" i="18"/>
  <c r="BW114" i="18"/>
  <c r="BX114" i="18"/>
  <c r="BY114" i="18"/>
  <c r="BZ114" i="18"/>
  <c r="CA114" i="18"/>
  <c r="CB114" i="18"/>
  <c r="CC114" i="18"/>
  <c r="S118" i="18"/>
  <c r="T118" i="18"/>
  <c r="U118" i="18"/>
  <c r="V118" i="18"/>
  <c r="W118" i="18"/>
  <c r="X118" i="18"/>
  <c r="Y118" i="18"/>
  <c r="Z118" i="18"/>
  <c r="AA118" i="18"/>
  <c r="AB118" i="18"/>
  <c r="AC118" i="18"/>
  <c r="AD118" i="18"/>
  <c r="AE118" i="18"/>
  <c r="AF118" i="18"/>
  <c r="AG118" i="18"/>
  <c r="AH118" i="18"/>
  <c r="AI118" i="18"/>
  <c r="AJ118" i="18"/>
  <c r="AK118" i="18"/>
  <c r="AL118" i="18"/>
  <c r="AM118" i="18"/>
  <c r="AN118" i="18"/>
  <c r="AO118" i="18"/>
  <c r="AP118" i="18"/>
  <c r="AQ118" i="18"/>
  <c r="AR118" i="18"/>
  <c r="AS118" i="18"/>
  <c r="AT118" i="18"/>
  <c r="AU118" i="18"/>
  <c r="AV118" i="18"/>
  <c r="AW118" i="18"/>
  <c r="AX118" i="18"/>
  <c r="AY118" i="18"/>
  <c r="AZ118" i="18"/>
  <c r="BA118" i="18"/>
  <c r="BB118" i="18"/>
  <c r="BC118" i="18"/>
  <c r="BD118" i="18"/>
  <c r="BE118" i="18"/>
  <c r="BF118" i="18"/>
  <c r="BG118" i="18"/>
  <c r="BH118" i="18"/>
  <c r="BI118" i="18"/>
  <c r="BJ118" i="18"/>
  <c r="BK118" i="18"/>
  <c r="BL118" i="18"/>
  <c r="BM118" i="18"/>
  <c r="BN118" i="18"/>
  <c r="BO118" i="18"/>
  <c r="BP118" i="18"/>
  <c r="BQ118" i="18"/>
  <c r="BR118" i="18"/>
  <c r="BS118" i="18"/>
  <c r="BT118" i="18"/>
  <c r="BU118" i="18"/>
  <c r="BV118" i="18"/>
  <c r="BW118" i="18"/>
  <c r="BX118" i="18"/>
  <c r="BY118" i="18"/>
  <c r="BZ118" i="18"/>
  <c r="CA118" i="18"/>
  <c r="CB118" i="18"/>
  <c r="CC118" i="18"/>
  <c r="U122" i="18"/>
  <c r="V122" i="18"/>
  <c r="AB122" i="18"/>
  <c r="AC122" i="18"/>
  <c r="AI122" i="18"/>
  <c r="AJ122" i="18"/>
  <c r="AW122" i="18"/>
  <c r="AX122" i="18"/>
  <c r="BD122" i="18"/>
  <c r="BE122" i="18"/>
  <c r="BK122" i="18"/>
  <c r="BL122" i="18"/>
  <c r="BR122" i="18"/>
  <c r="BS122" i="18"/>
  <c r="S126" i="18"/>
  <c r="T126" i="18"/>
  <c r="U126" i="18"/>
  <c r="V126" i="18"/>
  <c r="W126" i="18"/>
  <c r="X126" i="18"/>
  <c r="Y126" i="18"/>
  <c r="Z126" i="18"/>
  <c r="AA126" i="18"/>
  <c r="AB126" i="18"/>
  <c r="AC126" i="18"/>
  <c r="AD126" i="18"/>
  <c r="AE126" i="18"/>
  <c r="AF126" i="18"/>
  <c r="AG126" i="18"/>
  <c r="AH126" i="18"/>
  <c r="AI126" i="18"/>
  <c r="AJ126" i="18"/>
  <c r="AK126" i="18"/>
  <c r="AL126" i="18"/>
  <c r="AM126" i="18"/>
  <c r="AN126" i="18"/>
  <c r="AO126" i="18"/>
  <c r="AP126" i="18"/>
  <c r="AQ126" i="18"/>
  <c r="AR126" i="18"/>
  <c r="AS126" i="18"/>
  <c r="AT126" i="18"/>
  <c r="AU126" i="18"/>
  <c r="AV126" i="18"/>
  <c r="AW126" i="18"/>
  <c r="AX126" i="18"/>
  <c r="AX105" i="18" s="1"/>
  <c r="AY126" i="18"/>
  <c r="AZ126" i="18"/>
  <c r="BA126" i="18"/>
  <c r="BB126" i="18"/>
  <c r="BC126" i="18"/>
  <c r="BD126" i="18"/>
  <c r="BE126" i="18"/>
  <c r="BF126" i="18"/>
  <c r="BG126" i="18"/>
  <c r="BH126" i="18"/>
  <c r="BI126" i="18"/>
  <c r="BJ126" i="18"/>
  <c r="BK126" i="18"/>
  <c r="BL126" i="18"/>
  <c r="BM126" i="18"/>
  <c r="BN126" i="18"/>
  <c r="BO126" i="18"/>
  <c r="BP126" i="18"/>
  <c r="BQ126" i="18"/>
  <c r="BR126" i="18"/>
  <c r="BS126" i="18"/>
  <c r="BT126" i="18"/>
  <c r="BU126" i="18"/>
  <c r="BV126" i="18"/>
  <c r="BW126" i="18"/>
  <c r="BX126" i="18"/>
  <c r="BY126" i="18"/>
  <c r="BZ126" i="18"/>
  <c r="CA126" i="18"/>
  <c r="CB126" i="18"/>
  <c r="CC126" i="18"/>
  <c r="S130" i="18"/>
  <c r="T130" i="18"/>
  <c r="U130" i="18"/>
  <c r="V130" i="18"/>
  <c r="W130" i="18"/>
  <c r="X130" i="18"/>
  <c r="Y130" i="18"/>
  <c r="Z130" i="18"/>
  <c r="AA130" i="18"/>
  <c r="AB130" i="18"/>
  <c r="AC130" i="18"/>
  <c r="AD130" i="18"/>
  <c r="AE130" i="18"/>
  <c r="AF130" i="18"/>
  <c r="AG130" i="18"/>
  <c r="AH130" i="18"/>
  <c r="AI130" i="18"/>
  <c r="AJ130" i="18"/>
  <c r="AK130" i="18"/>
  <c r="AL130" i="18"/>
  <c r="AM130" i="18"/>
  <c r="AN130" i="18"/>
  <c r="AO130" i="18"/>
  <c r="AP130" i="18"/>
  <c r="AQ130" i="18"/>
  <c r="AR130" i="18"/>
  <c r="AS130" i="18"/>
  <c r="AT130" i="18"/>
  <c r="AU130" i="18"/>
  <c r="AV130" i="18"/>
  <c r="AW130" i="18"/>
  <c r="AX130" i="18"/>
  <c r="AY130" i="18"/>
  <c r="AZ130" i="18"/>
  <c r="BA130" i="18"/>
  <c r="BB130" i="18"/>
  <c r="BC130" i="18"/>
  <c r="BD130" i="18"/>
  <c r="BE130" i="18"/>
  <c r="BF130" i="18"/>
  <c r="BG130" i="18"/>
  <c r="BH130" i="18"/>
  <c r="BI130" i="18"/>
  <c r="BJ130" i="18"/>
  <c r="BK130" i="18"/>
  <c r="BL130" i="18"/>
  <c r="BM130" i="18"/>
  <c r="BN130" i="18"/>
  <c r="BO130" i="18"/>
  <c r="BP130" i="18"/>
  <c r="BQ130" i="18"/>
  <c r="BR130" i="18"/>
  <c r="BS130" i="18"/>
  <c r="BT130" i="18"/>
  <c r="BU130" i="18"/>
  <c r="BV130" i="18"/>
  <c r="BW130" i="18"/>
  <c r="BX130" i="18"/>
  <c r="BY130" i="18"/>
  <c r="BZ130" i="18"/>
  <c r="CA130" i="18"/>
  <c r="CB130" i="18"/>
  <c r="CC130" i="18"/>
  <c r="S134" i="18"/>
  <c r="T134" i="18"/>
  <c r="U134" i="18"/>
  <c r="V134" i="18"/>
  <c r="W134" i="18"/>
  <c r="X134" i="18"/>
  <c r="Y134" i="18"/>
  <c r="Z134" i="18"/>
  <c r="AA134" i="18"/>
  <c r="AB134" i="18"/>
  <c r="AC134" i="18"/>
  <c r="AD134" i="18"/>
  <c r="AE134" i="18"/>
  <c r="AF134" i="18"/>
  <c r="AG134" i="18"/>
  <c r="AH134" i="18"/>
  <c r="AI134" i="18"/>
  <c r="AJ134" i="18"/>
  <c r="AK134" i="18"/>
  <c r="AL134" i="18"/>
  <c r="AM134" i="18"/>
  <c r="AN134" i="18"/>
  <c r="AO134" i="18"/>
  <c r="AP134" i="18"/>
  <c r="AQ134" i="18"/>
  <c r="AR134" i="18"/>
  <c r="AS134" i="18"/>
  <c r="AT134" i="18"/>
  <c r="AU134" i="18"/>
  <c r="AV134" i="18"/>
  <c r="AW134" i="18"/>
  <c r="AX134" i="18"/>
  <c r="AY134" i="18"/>
  <c r="AZ134" i="18"/>
  <c r="BA134" i="18"/>
  <c r="BB134" i="18"/>
  <c r="BC134" i="18"/>
  <c r="BD134" i="18"/>
  <c r="BE134" i="18"/>
  <c r="BF134" i="18"/>
  <c r="BG134" i="18"/>
  <c r="BH134" i="18"/>
  <c r="BI134" i="18"/>
  <c r="BJ134" i="18"/>
  <c r="BK134" i="18"/>
  <c r="BL134" i="18"/>
  <c r="BM134" i="18"/>
  <c r="BN134" i="18"/>
  <c r="BO134" i="18"/>
  <c r="BP134" i="18"/>
  <c r="BQ134" i="18"/>
  <c r="BR134" i="18"/>
  <c r="BS134" i="18"/>
  <c r="BT134" i="18"/>
  <c r="BU134" i="18"/>
  <c r="BV134" i="18"/>
  <c r="BW134" i="18"/>
  <c r="BX134" i="18"/>
  <c r="BY134" i="18"/>
  <c r="BZ134" i="18"/>
  <c r="CA134" i="18"/>
  <c r="CB134" i="18"/>
  <c r="CC134" i="18"/>
  <c r="S139" i="18"/>
  <c r="T139" i="18"/>
  <c r="U139" i="18"/>
  <c r="U138" i="18" s="1"/>
  <c r="V139" i="18"/>
  <c r="W139" i="18"/>
  <c r="X139" i="18"/>
  <c r="Y139" i="18"/>
  <c r="Y138" i="18" s="1"/>
  <c r="Z139" i="18"/>
  <c r="AA139" i="18"/>
  <c r="AB139" i="18"/>
  <c r="AC139" i="18"/>
  <c r="AD139" i="18"/>
  <c r="AE139" i="18"/>
  <c r="AF139" i="18"/>
  <c r="AG139" i="18"/>
  <c r="AG138" i="18" s="1"/>
  <c r="AH139" i="18"/>
  <c r="AI139" i="18"/>
  <c r="AJ139" i="18"/>
  <c r="AK139" i="18"/>
  <c r="AK138" i="18" s="1"/>
  <c r="AL139" i="18"/>
  <c r="AM139" i="18"/>
  <c r="AN139" i="18"/>
  <c r="AO139" i="18"/>
  <c r="AO138" i="18" s="1"/>
  <c r="AP139" i="18"/>
  <c r="AQ139" i="18"/>
  <c r="AR139" i="18"/>
  <c r="AS139" i="18"/>
  <c r="AS138" i="18" s="1"/>
  <c r="AT139" i="18"/>
  <c r="AU139" i="18"/>
  <c r="AV139" i="18"/>
  <c r="AW139" i="18"/>
  <c r="AW138" i="18" s="1"/>
  <c r="AX139" i="18"/>
  <c r="AY139" i="18"/>
  <c r="AZ139" i="18"/>
  <c r="BA139" i="18"/>
  <c r="BA138" i="18" s="1"/>
  <c r="BB139" i="18"/>
  <c r="BC139" i="18"/>
  <c r="BD139" i="18"/>
  <c r="BE139" i="18"/>
  <c r="BE138" i="18" s="1"/>
  <c r="BF139" i="18"/>
  <c r="BG139" i="18"/>
  <c r="BH139" i="18"/>
  <c r="BI139" i="18"/>
  <c r="BJ139" i="18"/>
  <c r="BK139" i="18"/>
  <c r="BL139" i="18"/>
  <c r="BM139" i="18"/>
  <c r="BM138" i="18" s="1"/>
  <c r="BN139" i="18"/>
  <c r="BO139" i="18"/>
  <c r="BP139" i="18"/>
  <c r="BQ139" i="18"/>
  <c r="BQ138" i="18" s="1"/>
  <c r="BR139" i="18"/>
  <c r="BS139" i="18"/>
  <c r="BT139" i="18"/>
  <c r="BU139" i="18"/>
  <c r="BV139" i="18"/>
  <c r="BW139" i="18"/>
  <c r="BX139" i="18"/>
  <c r="BY139" i="18"/>
  <c r="BY138" i="18" s="1"/>
  <c r="BZ139" i="18"/>
  <c r="CA139" i="18"/>
  <c r="CB139" i="18"/>
  <c r="CC139" i="18"/>
  <c r="CC138" i="18" s="1"/>
  <c r="S143" i="18"/>
  <c r="T143" i="18"/>
  <c r="U143" i="18"/>
  <c r="V143" i="18"/>
  <c r="W143" i="18"/>
  <c r="X143" i="18"/>
  <c r="Y143" i="18"/>
  <c r="Z143" i="18"/>
  <c r="AA143" i="18"/>
  <c r="AB143" i="18"/>
  <c r="AC143" i="18"/>
  <c r="AD143" i="18"/>
  <c r="AE143" i="18"/>
  <c r="AF143" i="18"/>
  <c r="AG143" i="18"/>
  <c r="AH143" i="18"/>
  <c r="AI143" i="18"/>
  <c r="AJ143" i="18"/>
  <c r="AK143" i="18"/>
  <c r="AL143" i="18"/>
  <c r="AM143" i="18"/>
  <c r="AN143" i="18"/>
  <c r="AO143" i="18"/>
  <c r="AP143" i="18"/>
  <c r="AQ143" i="18"/>
  <c r="AR143" i="18"/>
  <c r="AS143" i="18"/>
  <c r="AT143" i="18"/>
  <c r="AU143" i="18"/>
  <c r="AV143" i="18"/>
  <c r="AW143" i="18"/>
  <c r="AX143" i="18"/>
  <c r="AY143" i="18"/>
  <c r="AZ143" i="18"/>
  <c r="BA143" i="18"/>
  <c r="BB143" i="18"/>
  <c r="BC143" i="18"/>
  <c r="BD143" i="18"/>
  <c r="BE143" i="18"/>
  <c r="BF143" i="18"/>
  <c r="BG143" i="18"/>
  <c r="BH143" i="18"/>
  <c r="BI143" i="18"/>
  <c r="BJ143" i="18"/>
  <c r="BK143" i="18"/>
  <c r="BL143" i="18"/>
  <c r="BM143" i="18"/>
  <c r="BN143" i="18"/>
  <c r="BO143" i="18"/>
  <c r="BP143" i="18"/>
  <c r="BQ143" i="18"/>
  <c r="BR143" i="18"/>
  <c r="BS143" i="18"/>
  <c r="BT143" i="18"/>
  <c r="BU143" i="18"/>
  <c r="BV143" i="18"/>
  <c r="BW143" i="18"/>
  <c r="BX143" i="18"/>
  <c r="BY143" i="18"/>
  <c r="BZ143" i="18"/>
  <c r="CA143" i="18"/>
  <c r="CB143" i="18"/>
  <c r="CC143" i="18"/>
  <c r="S147" i="18"/>
  <c r="S22" i="18" s="1"/>
  <c r="T147" i="18"/>
  <c r="T22" i="18" s="1"/>
  <c r="U147" i="18"/>
  <c r="U22" i="18" s="1"/>
  <c r="V147" i="18"/>
  <c r="V22" i="18" s="1"/>
  <c r="W147" i="18"/>
  <c r="W22" i="18" s="1"/>
  <c r="X147" i="18"/>
  <c r="X22" i="18" s="1"/>
  <c r="Y147" i="18"/>
  <c r="Y22" i="18" s="1"/>
  <c r="Z147" i="18"/>
  <c r="Z22" i="18" s="1"/>
  <c r="AA147" i="18"/>
  <c r="AA22" i="18" s="1"/>
  <c r="AB147" i="18"/>
  <c r="AB22" i="18" s="1"/>
  <c r="AC147" i="18"/>
  <c r="AC22" i="18" s="1"/>
  <c r="AD147" i="18"/>
  <c r="AD22" i="18" s="1"/>
  <c r="AE147" i="18"/>
  <c r="AE22" i="18" s="1"/>
  <c r="AF147" i="18"/>
  <c r="AF22" i="18" s="1"/>
  <c r="AG147" i="18"/>
  <c r="AG22" i="18" s="1"/>
  <c r="AH147" i="18"/>
  <c r="AH22" i="18" s="1"/>
  <c r="AI147" i="18"/>
  <c r="AI22" i="18" s="1"/>
  <c r="AJ147" i="18"/>
  <c r="AJ22" i="18" s="1"/>
  <c r="AK147" i="18"/>
  <c r="AK22" i="18"/>
  <c r="AL147" i="18"/>
  <c r="AL22" i="18" s="1"/>
  <c r="AM147" i="18"/>
  <c r="AM22" i="18" s="1"/>
  <c r="AN147" i="18"/>
  <c r="AN22" i="18" s="1"/>
  <c r="AO147" i="18"/>
  <c r="AO22" i="18" s="1"/>
  <c r="AP147" i="18"/>
  <c r="AP22" i="18" s="1"/>
  <c r="AQ147" i="18"/>
  <c r="AQ22" i="18" s="1"/>
  <c r="AR147" i="18"/>
  <c r="AR22" i="18" s="1"/>
  <c r="AS147" i="18"/>
  <c r="AS22" i="18" s="1"/>
  <c r="AT147" i="18"/>
  <c r="AT22" i="18" s="1"/>
  <c r="AU147" i="18"/>
  <c r="AU22" i="18" s="1"/>
  <c r="AV147" i="18"/>
  <c r="AV22" i="18" s="1"/>
  <c r="AW147" i="18"/>
  <c r="AW22" i="18" s="1"/>
  <c r="AX147" i="18"/>
  <c r="AX22" i="18" s="1"/>
  <c r="AY147" i="18"/>
  <c r="AY22" i="18" s="1"/>
  <c r="AZ147" i="18"/>
  <c r="AZ22" i="18" s="1"/>
  <c r="BA147" i="18"/>
  <c r="BA22" i="18" s="1"/>
  <c r="BB147" i="18"/>
  <c r="BB22" i="18" s="1"/>
  <c r="BC147" i="18"/>
  <c r="BC22" i="18" s="1"/>
  <c r="BD147" i="18"/>
  <c r="BD22" i="18" s="1"/>
  <c r="BE147" i="18"/>
  <c r="BE22" i="18" s="1"/>
  <c r="BF147" i="18"/>
  <c r="BF22" i="18" s="1"/>
  <c r="BG147" i="18"/>
  <c r="BG22" i="18" s="1"/>
  <c r="BH147" i="18"/>
  <c r="BH22" i="18" s="1"/>
  <c r="BI147" i="18"/>
  <c r="BI22" i="18" s="1"/>
  <c r="BJ147" i="18"/>
  <c r="BJ22" i="18" s="1"/>
  <c r="BK147" i="18"/>
  <c r="BK22" i="18" s="1"/>
  <c r="BL147" i="18"/>
  <c r="BL22" i="18" s="1"/>
  <c r="BM147" i="18"/>
  <c r="BM22" i="18" s="1"/>
  <c r="BN147" i="18"/>
  <c r="BN22" i="18" s="1"/>
  <c r="BO147" i="18"/>
  <c r="BO22" i="18" s="1"/>
  <c r="BP147" i="18"/>
  <c r="BP22" i="18" s="1"/>
  <c r="BQ147" i="18"/>
  <c r="BQ22" i="18" s="1"/>
  <c r="BR147" i="18"/>
  <c r="BR22" i="18" s="1"/>
  <c r="BS147" i="18"/>
  <c r="BS22" i="18" s="1"/>
  <c r="BT147" i="18"/>
  <c r="BT22" i="18" s="1"/>
  <c r="BU147" i="18"/>
  <c r="BU22" i="18" s="1"/>
  <c r="BV147" i="18"/>
  <c r="BV22" i="18" s="1"/>
  <c r="BW147" i="18"/>
  <c r="BX147" i="18"/>
  <c r="BY147" i="18"/>
  <c r="BZ147" i="18"/>
  <c r="CA147" i="18"/>
  <c r="CB147" i="18"/>
  <c r="CC147" i="18"/>
  <c r="U156" i="18"/>
  <c r="U23" i="18" s="1"/>
  <c r="V156" i="18"/>
  <c r="V23" i="18" s="1"/>
  <c r="AB156" i="18"/>
  <c r="AB23" i="18" s="1"/>
  <c r="AC156" i="18"/>
  <c r="AC23" i="18" s="1"/>
  <c r="AI156" i="18"/>
  <c r="AI23" i="18" s="1"/>
  <c r="AJ156" i="18"/>
  <c r="AJ23" i="18" s="1"/>
  <c r="AW156" i="18"/>
  <c r="AW23" i="18" s="1"/>
  <c r="AX156" i="18"/>
  <c r="AX23" i="18" s="1"/>
  <c r="BD156" i="18"/>
  <c r="BD23" i="18" s="1"/>
  <c r="BE156" i="18"/>
  <c r="BE23" i="18" s="1"/>
  <c r="BK156" i="18"/>
  <c r="BK23" i="18" s="1"/>
  <c r="BL156" i="18"/>
  <c r="BL23" i="18" s="1"/>
  <c r="BR156" i="18"/>
  <c r="BR23" i="18" s="1"/>
  <c r="BS156" i="18"/>
  <c r="BS23" i="18" s="1"/>
  <c r="S163" i="18"/>
  <c r="S24" i="18" s="1"/>
  <c r="T163" i="18"/>
  <c r="T24" i="18" s="1"/>
  <c r="U163" i="18"/>
  <c r="U24" i="18" s="1"/>
  <c r="V163" i="18"/>
  <c r="V24" i="18" s="1"/>
  <c r="W163" i="18"/>
  <c r="W24" i="18" s="1"/>
  <c r="X163" i="18"/>
  <c r="X24" i="18" s="1"/>
  <c r="Y163" i="18"/>
  <c r="Y24" i="18" s="1"/>
  <c r="Z163" i="18"/>
  <c r="Z24" i="18" s="1"/>
  <c r="AA163" i="18"/>
  <c r="AA24" i="18"/>
  <c r="AB163" i="18"/>
  <c r="AB24" i="18" s="1"/>
  <c r="AC163" i="18"/>
  <c r="AC24" i="18" s="1"/>
  <c r="AD163" i="18"/>
  <c r="AD24" i="18" s="1"/>
  <c r="AE163" i="18"/>
  <c r="AE24" i="18" s="1"/>
  <c r="AF163" i="18"/>
  <c r="AF24" i="18" s="1"/>
  <c r="AG163" i="18"/>
  <c r="AG24" i="18" s="1"/>
  <c r="AH163" i="18"/>
  <c r="AH24" i="18" s="1"/>
  <c r="AI163" i="18"/>
  <c r="AI24" i="18" s="1"/>
  <c r="AJ163" i="18"/>
  <c r="AJ24" i="18" s="1"/>
  <c r="AK163" i="18"/>
  <c r="AK24" i="18"/>
  <c r="AL163" i="18"/>
  <c r="AL24" i="18" s="1"/>
  <c r="AM163" i="18"/>
  <c r="AM24" i="18" s="1"/>
  <c r="AN163" i="18"/>
  <c r="AN24" i="18" s="1"/>
  <c r="AO163" i="18"/>
  <c r="AO24" i="18" s="1"/>
  <c r="AP163" i="18"/>
  <c r="AP24" i="18" s="1"/>
  <c r="AQ163" i="18"/>
  <c r="AQ24" i="18" s="1"/>
  <c r="AR163" i="18"/>
  <c r="AR24" i="18" s="1"/>
  <c r="AS163" i="18"/>
  <c r="AS24" i="18" s="1"/>
  <c r="AT163" i="18"/>
  <c r="AT24" i="18" s="1"/>
  <c r="AU163" i="18"/>
  <c r="AU24" i="18" s="1"/>
  <c r="AV163" i="18"/>
  <c r="AV24" i="18" s="1"/>
  <c r="AW163" i="18"/>
  <c r="AW24" i="18" s="1"/>
  <c r="AX163" i="18"/>
  <c r="AX24" i="18" s="1"/>
  <c r="AY163" i="18"/>
  <c r="AY24" i="18" s="1"/>
  <c r="AZ163" i="18"/>
  <c r="AZ24" i="18" s="1"/>
  <c r="BA163" i="18"/>
  <c r="BA24" i="18"/>
  <c r="BB163" i="18"/>
  <c r="BB24" i="18" s="1"/>
  <c r="BC163" i="18"/>
  <c r="BC24" i="18" s="1"/>
  <c r="BD163" i="18"/>
  <c r="BD24" i="18" s="1"/>
  <c r="BE163" i="18"/>
  <c r="BE24" i="18" s="1"/>
  <c r="BF163" i="18"/>
  <c r="BF24" i="18" s="1"/>
  <c r="BG163" i="18"/>
  <c r="BG24" i="18" s="1"/>
  <c r="BH163" i="18"/>
  <c r="BH24" i="18" s="1"/>
  <c r="BI163" i="18"/>
  <c r="BI24" i="18" s="1"/>
  <c r="BJ163" i="18"/>
  <c r="BJ24" i="18" s="1"/>
  <c r="BK163" i="18"/>
  <c r="BK24" i="18" s="1"/>
  <c r="BL163" i="18"/>
  <c r="BL24" i="18" s="1"/>
  <c r="BM163" i="18"/>
  <c r="BM24" i="18" s="1"/>
  <c r="BN163" i="18"/>
  <c r="BN24" i="18" s="1"/>
  <c r="BO163" i="18"/>
  <c r="BO24" i="18" s="1"/>
  <c r="BP163" i="18"/>
  <c r="BP24" i="18" s="1"/>
  <c r="BQ163" i="18"/>
  <c r="BQ24" i="18" s="1"/>
  <c r="BR163" i="18"/>
  <c r="BR24" i="18"/>
  <c r="BS163" i="18"/>
  <c r="BS24" i="18" s="1"/>
  <c r="BT163" i="18"/>
  <c r="BT24" i="18" s="1"/>
  <c r="BU163" i="18"/>
  <c r="BU24" i="18" s="1"/>
  <c r="BV163" i="18"/>
  <c r="BV24" i="18" s="1"/>
  <c r="BW163" i="18"/>
  <c r="BX163" i="18"/>
  <c r="BY163" i="18"/>
  <c r="BZ163" i="18"/>
  <c r="CA163" i="18"/>
  <c r="CB163" i="18"/>
  <c r="CC163" i="18"/>
  <c r="U167" i="18"/>
  <c r="U25" i="18" s="1"/>
  <c r="V167" i="18"/>
  <c r="V25" i="18" s="1"/>
  <c r="AB167" i="18"/>
  <c r="AB25" i="18" s="1"/>
  <c r="AC167" i="18"/>
  <c r="AC25" i="18" s="1"/>
  <c r="AI167" i="18"/>
  <c r="AI25" i="18" s="1"/>
  <c r="AJ167" i="18"/>
  <c r="AJ25" i="18" s="1"/>
  <c r="AW167" i="18"/>
  <c r="AW25" i="18" s="1"/>
  <c r="AX167" i="18"/>
  <c r="AX25" i="18" s="1"/>
  <c r="BD167" i="18"/>
  <c r="BD25" i="18" s="1"/>
  <c r="BE167" i="18"/>
  <c r="BE25" i="18" s="1"/>
  <c r="BK167" i="18"/>
  <c r="BK25" i="18" s="1"/>
  <c r="BL167" i="18"/>
  <c r="BL25" i="18" s="1"/>
  <c r="BR167" i="18"/>
  <c r="BR25" i="18" s="1"/>
  <c r="BS167" i="18"/>
  <c r="BS25" i="18" s="1"/>
  <c r="S20" i="17"/>
  <c r="T20" i="17"/>
  <c r="U20" i="17"/>
  <c r="V20" i="17"/>
  <c r="W20" i="17"/>
  <c r="X20" i="17"/>
  <c r="Y20" i="17"/>
  <c r="Z20" i="17"/>
  <c r="AA20" i="17"/>
  <c r="AB20" i="17"/>
  <c r="AC20" i="17"/>
  <c r="AD20" i="17"/>
  <c r="AE20" i="17"/>
  <c r="AF20" i="17"/>
  <c r="AG20" i="17"/>
  <c r="AH20" i="17"/>
  <c r="X83" i="17"/>
  <c r="AF83" i="17"/>
  <c r="S87" i="17"/>
  <c r="T87" i="17"/>
  <c r="U87" i="17"/>
  <c r="V87" i="17"/>
  <c r="W87" i="17"/>
  <c r="X87" i="17"/>
  <c r="Y87" i="17"/>
  <c r="Z87" i="17"/>
  <c r="AA87" i="17"/>
  <c r="AB87" i="17"/>
  <c r="AC87" i="17"/>
  <c r="AD87" i="17"/>
  <c r="AE87" i="17"/>
  <c r="AF87" i="17"/>
  <c r="AG87" i="17"/>
  <c r="AH87" i="17"/>
  <c r="S101" i="17"/>
  <c r="T101" i="17"/>
  <c r="U101" i="17"/>
  <c r="V101" i="17"/>
  <c r="W101" i="17"/>
  <c r="X101" i="17"/>
  <c r="Y101" i="17"/>
  <c r="Z101" i="17"/>
  <c r="AA101" i="17"/>
  <c r="AB101" i="17"/>
  <c r="AC101" i="17"/>
  <c r="AD101" i="17"/>
  <c r="AE101" i="17"/>
  <c r="AF101" i="17"/>
  <c r="AG101" i="17"/>
  <c r="AH101" i="17"/>
  <c r="S106" i="17"/>
  <c r="T106" i="17"/>
  <c r="U106" i="17"/>
  <c r="V106" i="17"/>
  <c r="W106" i="17"/>
  <c r="X106" i="17"/>
  <c r="Y106" i="17"/>
  <c r="Z106" i="17"/>
  <c r="AA106" i="17"/>
  <c r="AB106" i="17"/>
  <c r="AC106" i="17"/>
  <c r="AD106" i="17"/>
  <c r="AE106" i="17"/>
  <c r="AF106" i="17"/>
  <c r="AG106" i="17"/>
  <c r="AH106" i="17"/>
  <c r="S110" i="17"/>
  <c r="T110" i="17"/>
  <c r="U110" i="17"/>
  <c r="V110" i="17"/>
  <c r="W110" i="17"/>
  <c r="X110" i="17"/>
  <c r="Y110" i="17"/>
  <c r="Z110" i="17"/>
  <c r="AA110" i="17"/>
  <c r="AB110" i="17"/>
  <c r="AC110" i="17"/>
  <c r="AD110" i="17"/>
  <c r="AE110" i="17"/>
  <c r="AF110" i="17"/>
  <c r="AG110" i="17"/>
  <c r="AH110" i="17"/>
  <c r="S114" i="17"/>
  <c r="T114" i="17"/>
  <c r="U114" i="17"/>
  <c r="V114" i="17"/>
  <c r="W114" i="17"/>
  <c r="X114" i="17"/>
  <c r="Y114" i="17"/>
  <c r="Z114" i="17"/>
  <c r="AA114" i="17"/>
  <c r="AB114" i="17"/>
  <c r="AC114" i="17"/>
  <c r="AD114" i="17"/>
  <c r="AE114" i="17"/>
  <c r="AF114" i="17"/>
  <c r="AG114" i="17"/>
  <c r="AH114" i="17"/>
  <c r="S118" i="17"/>
  <c r="T118" i="17"/>
  <c r="U118" i="17"/>
  <c r="V118" i="17"/>
  <c r="W118" i="17"/>
  <c r="X118" i="17"/>
  <c r="Y118" i="17"/>
  <c r="Z118" i="17"/>
  <c r="AA118" i="17"/>
  <c r="AB118" i="17"/>
  <c r="AC118" i="17"/>
  <c r="AD118" i="17"/>
  <c r="AE118" i="17"/>
  <c r="AF118" i="17"/>
  <c r="AG118" i="17"/>
  <c r="AH118" i="17"/>
  <c r="S126" i="17"/>
  <c r="T126" i="17"/>
  <c r="U126" i="17"/>
  <c r="V126" i="17"/>
  <c r="W126" i="17"/>
  <c r="X126" i="17"/>
  <c r="Y126" i="17"/>
  <c r="Z126" i="17"/>
  <c r="AA126" i="17"/>
  <c r="AB126" i="17"/>
  <c r="AC126" i="17"/>
  <c r="AD126" i="17"/>
  <c r="AE126" i="17"/>
  <c r="AF126" i="17"/>
  <c r="AG126" i="17"/>
  <c r="AH126" i="17"/>
  <c r="S130" i="17"/>
  <c r="T130" i="17"/>
  <c r="U130" i="17"/>
  <c r="V130" i="17"/>
  <c r="W130" i="17"/>
  <c r="X130" i="17"/>
  <c r="Y130" i="17"/>
  <c r="Z130" i="17"/>
  <c r="AA130" i="17"/>
  <c r="AB130" i="17"/>
  <c r="AC130" i="17"/>
  <c r="AD130" i="17"/>
  <c r="AE130" i="17"/>
  <c r="AF130" i="17"/>
  <c r="AG130" i="17"/>
  <c r="AH130" i="17"/>
  <c r="S134" i="17"/>
  <c r="T134" i="17"/>
  <c r="U134" i="17"/>
  <c r="V134" i="17"/>
  <c r="W134" i="17"/>
  <c r="X134" i="17"/>
  <c r="Y134" i="17"/>
  <c r="Z134" i="17"/>
  <c r="AA134" i="17"/>
  <c r="AB134" i="17"/>
  <c r="AC134" i="17"/>
  <c r="AD134" i="17"/>
  <c r="AE134" i="17"/>
  <c r="AF134" i="17"/>
  <c r="AG134" i="17"/>
  <c r="AH134" i="17"/>
  <c r="S139" i="17"/>
  <c r="T139" i="17"/>
  <c r="U139" i="17"/>
  <c r="V139" i="17"/>
  <c r="W139" i="17"/>
  <c r="X139" i="17"/>
  <c r="Y139" i="17"/>
  <c r="Z139" i="17"/>
  <c r="AA139" i="17"/>
  <c r="AB139" i="17"/>
  <c r="AC139" i="17"/>
  <c r="AD139" i="17"/>
  <c r="AE139" i="17"/>
  <c r="AF139" i="17"/>
  <c r="AG139" i="17"/>
  <c r="AH139" i="17"/>
  <c r="S143" i="17"/>
  <c r="T143" i="17"/>
  <c r="U143" i="17"/>
  <c r="V143" i="17"/>
  <c r="W143" i="17"/>
  <c r="X143" i="17"/>
  <c r="Y143" i="17"/>
  <c r="Z143" i="17"/>
  <c r="AA143" i="17"/>
  <c r="AB143" i="17"/>
  <c r="AC143" i="17"/>
  <c r="AD143" i="17"/>
  <c r="AE143" i="17"/>
  <c r="AF143" i="17"/>
  <c r="AG143" i="17"/>
  <c r="AH143" i="17"/>
  <c r="S147" i="17"/>
  <c r="S22" i="17" s="1"/>
  <c r="T147" i="17"/>
  <c r="T22" i="17" s="1"/>
  <c r="U147" i="17"/>
  <c r="U22" i="17" s="1"/>
  <c r="V147" i="17"/>
  <c r="V22" i="17" s="1"/>
  <c r="W147" i="17"/>
  <c r="W22" i="17" s="1"/>
  <c r="X147" i="17"/>
  <c r="X22" i="17" s="1"/>
  <c r="Y147" i="17"/>
  <c r="Y22" i="17" s="1"/>
  <c r="Z147" i="17"/>
  <c r="Z22" i="17" s="1"/>
  <c r="AA147" i="17"/>
  <c r="AA22" i="17" s="1"/>
  <c r="AB147" i="17"/>
  <c r="AB22" i="17" s="1"/>
  <c r="AC147" i="17"/>
  <c r="AC22" i="17" s="1"/>
  <c r="AD147" i="17"/>
  <c r="AD22" i="17" s="1"/>
  <c r="AE147" i="17"/>
  <c r="AE22" i="17" s="1"/>
  <c r="AF147" i="17"/>
  <c r="AF22" i="17" s="1"/>
  <c r="AG147" i="17"/>
  <c r="AG22" i="17" s="1"/>
  <c r="AH147" i="17"/>
  <c r="AH22" i="17" s="1"/>
  <c r="S163" i="17"/>
  <c r="S24" i="17" s="1"/>
  <c r="T163" i="17"/>
  <c r="T24" i="17" s="1"/>
  <c r="U163" i="17"/>
  <c r="U24" i="17" s="1"/>
  <c r="V163" i="17"/>
  <c r="V24" i="17"/>
  <c r="W163" i="17"/>
  <c r="W24" i="17" s="1"/>
  <c r="X163" i="17"/>
  <c r="X24" i="17" s="1"/>
  <c r="Y163" i="17"/>
  <c r="Y24" i="17" s="1"/>
  <c r="Z163" i="17"/>
  <c r="Z24" i="17" s="1"/>
  <c r="AA163" i="17"/>
  <c r="AA24" i="17" s="1"/>
  <c r="AB163" i="17"/>
  <c r="AB24" i="17" s="1"/>
  <c r="AC163" i="17"/>
  <c r="AC24" i="17" s="1"/>
  <c r="AD163" i="17"/>
  <c r="AD24" i="17" s="1"/>
  <c r="AE163" i="17"/>
  <c r="AE24" i="17" s="1"/>
  <c r="AF163" i="17"/>
  <c r="AF24" i="17" s="1"/>
  <c r="AG163" i="17"/>
  <c r="AG24" i="17" s="1"/>
  <c r="AH163" i="17"/>
  <c r="AH24" i="17" s="1"/>
  <c r="AG167" i="17"/>
  <c r="AG25" i="17" s="1"/>
  <c r="BK21" i="16"/>
  <c r="BL21" i="16"/>
  <c r="BM21" i="16"/>
  <c r="BN21" i="16"/>
  <c r="BO21" i="16"/>
  <c r="BP21" i="16"/>
  <c r="BQ21" i="16"/>
  <c r="BR21" i="16"/>
  <c r="BS21" i="16"/>
  <c r="BT21" i="16"/>
  <c r="BU21" i="16"/>
  <c r="BV21" i="16"/>
  <c r="BK84" i="16"/>
  <c r="BL84" i="16"/>
  <c r="BM84" i="16"/>
  <c r="BN84" i="16"/>
  <c r="BO84" i="16"/>
  <c r="BP84" i="16"/>
  <c r="BQ84" i="16"/>
  <c r="BR84" i="16"/>
  <c r="BS84" i="16"/>
  <c r="BT84" i="16"/>
  <c r="BU84" i="16"/>
  <c r="BV84" i="16"/>
  <c r="BK88" i="16"/>
  <c r="BL88" i="16"/>
  <c r="BM88" i="16"/>
  <c r="BN88" i="16"/>
  <c r="BO88" i="16"/>
  <c r="BO83" i="16" s="1"/>
  <c r="BP88" i="16"/>
  <c r="BQ88" i="16"/>
  <c r="BR88" i="16"/>
  <c r="BS88" i="16"/>
  <c r="BS83" i="16" s="1"/>
  <c r="BT88" i="16"/>
  <c r="BU88" i="16"/>
  <c r="BV88" i="16"/>
  <c r="BW88" i="16"/>
  <c r="BY88" i="16"/>
  <c r="BK93" i="16"/>
  <c r="BL93" i="16"/>
  <c r="BM93" i="16"/>
  <c r="BN93" i="16"/>
  <c r="BO93" i="16"/>
  <c r="BP93" i="16"/>
  <c r="BQ93" i="16"/>
  <c r="BR93" i="16"/>
  <c r="BS93" i="16"/>
  <c r="BT93" i="16"/>
  <c r="BU93" i="16"/>
  <c r="BV93" i="16"/>
  <c r="BK102" i="16"/>
  <c r="BL102" i="16"/>
  <c r="BM102" i="16"/>
  <c r="BN102" i="16"/>
  <c r="BN92" i="16" s="1"/>
  <c r="BO102" i="16"/>
  <c r="BP102" i="16"/>
  <c r="BQ102" i="16"/>
  <c r="BR102" i="16"/>
  <c r="BS102" i="16"/>
  <c r="BT102" i="16"/>
  <c r="BU102" i="16"/>
  <c r="BV102" i="16"/>
  <c r="BW102" i="16"/>
  <c r="BY102" i="16"/>
  <c r="BK107" i="16"/>
  <c r="BL107" i="16"/>
  <c r="BM107" i="16"/>
  <c r="BN107" i="16"/>
  <c r="BO107" i="16"/>
  <c r="BP107" i="16"/>
  <c r="BQ107" i="16"/>
  <c r="BR107" i="16"/>
  <c r="BS107" i="16"/>
  <c r="BT107" i="16"/>
  <c r="BU107" i="16"/>
  <c r="BV107" i="16"/>
  <c r="BW107" i="16"/>
  <c r="BY107" i="16"/>
  <c r="BK111" i="16"/>
  <c r="BL111" i="16"/>
  <c r="BM111" i="16"/>
  <c r="BN111" i="16"/>
  <c r="BO111" i="16"/>
  <c r="BP111" i="16"/>
  <c r="BQ111" i="16"/>
  <c r="BR111" i="16"/>
  <c r="BS111" i="16"/>
  <c r="BT111" i="16"/>
  <c r="BU111" i="16"/>
  <c r="BV111" i="16"/>
  <c r="BW111" i="16"/>
  <c r="BY111" i="16"/>
  <c r="BK115" i="16"/>
  <c r="BL115" i="16"/>
  <c r="BM115" i="16"/>
  <c r="BN115" i="16"/>
  <c r="BO115" i="16"/>
  <c r="BP115" i="16"/>
  <c r="BQ115" i="16"/>
  <c r="BR115" i="16"/>
  <c r="BS115" i="16"/>
  <c r="BT115" i="16"/>
  <c r="BU115" i="16"/>
  <c r="BV115" i="16"/>
  <c r="BW115" i="16"/>
  <c r="BY115" i="16"/>
  <c r="BK119" i="16"/>
  <c r="BL119" i="16"/>
  <c r="BM119" i="16"/>
  <c r="BN119" i="16"/>
  <c r="BO119" i="16"/>
  <c r="BP119" i="16"/>
  <c r="BQ119" i="16"/>
  <c r="BR119" i="16"/>
  <c r="BS119" i="16"/>
  <c r="BT119" i="16"/>
  <c r="BU119" i="16"/>
  <c r="BV119" i="16"/>
  <c r="BW119" i="16"/>
  <c r="BY119" i="16"/>
  <c r="BK123" i="16"/>
  <c r="BL123" i="16"/>
  <c r="BM123" i="16"/>
  <c r="BN123" i="16"/>
  <c r="BO123" i="16"/>
  <c r="BP123" i="16"/>
  <c r="BQ123" i="16"/>
  <c r="BR123" i="16"/>
  <c r="BS123" i="16"/>
  <c r="BT123" i="16"/>
  <c r="BU123" i="16"/>
  <c r="BV123" i="16"/>
  <c r="BK127" i="16"/>
  <c r="BL127" i="16"/>
  <c r="BM127" i="16"/>
  <c r="BN127" i="16"/>
  <c r="BO127" i="16"/>
  <c r="BP127" i="16"/>
  <c r="BQ127" i="16"/>
  <c r="BR127" i="16"/>
  <c r="BS127" i="16"/>
  <c r="BT127" i="16"/>
  <c r="BU127" i="16"/>
  <c r="BV127" i="16"/>
  <c r="BW127" i="16"/>
  <c r="BY127" i="16"/>
  <c r="BK131" i="16"/>
  <c r="BL131" i="16"/>
  <c r="BM131" i="16"/>
  <c r="BN131" i="16"/>
  <c r="BO131" i="16"/>
  <c r="BP131" i="16"/>
  <c r="BQ131" i="16"/>
  <c r="BR131" i="16"/>
  <c r="BS131" i="16"/>
  <c r="BT131" i="16"/>
  <c r="BU131" i="16"/>
  <c r="BV131" i="16"/>
  <c r="BW131" i="16"/>
  <c r="BY131" i="16"/>
  <c r="BK135" i="16"/>
  <c r="BL135" i="16"/>
  <c r="BM135" i="16"/>
  <c r="BN135" i="16"/>
  <c r="BO135" i="16"/>
  <c r="BP135" i="16"/>
  <c r="BQ135" i="16"/>
  <c r="BR135" i="16"/>
  <c r="BS135" i="16"/>
  <c r="BT135" i="16"/>
  <c r="BU135" i="16"/>
  <c r="BV135" i="16"/>
  <c r="BW135" i="16"/>
  <c r="BY135" i="16"/>
  <c r="BK140" i="16"/>
  <c r="BL140" i="16"/>
  <c r="BM140" i="16"/>
  <c r="BN140" i="16"/>
  <c r="BO140" i="16"/>
  <c r="BP140" i="16"/>
  <c r="BQ140" i="16"/>
  <c r="BR140" i="16"/>
  <c r="BS140" i="16"/>
  <c r="BT140" i="16"/>
  <c r="BU140" i="16"/>
  <c r="BV140" i="16"/>
  <c r="BW140" i="16"/>
  <c r="BY140" i="16"/>
  <c r="BK144" i="16"/>
  <c r="BL144" i="16"/>
  <c r="BM144" i="16"/>
  <c r="BN144" i="16"/>
  <c r="BO144" i="16"/>
  <c r="BP144" i="16"/>
  <c r="BQ144" i="16"/>
  <c r="BR144" i="16"/>
  <c r="BS144" i="16"/>
  <c r="BT144" i="16"/>
  <c r="BU144" i="16"/>
  <c r="BV144" i="16"/>
  <c r="BV139" i="16" s="1"/>
  <c r="BW144" i="16"/>
  <c r="BY144" i="16"/>
  <c r="BK148" i="16"/>
  <c r="BK23" i="16" s="1"/>
  <c r="BL148" i="16"/>
  <c r="BL23" i="16" s="1"/>
  <c r="BM148" i="16"/>
  <c r="BM23" i="16" s="1"/>
  <c r="BN148" i="16"/>
  <c r="BN23" i="16" s="1"/>
  <c r="BO148" i="16"/>
  <c r="BO23" i="16" s="1"/>
  <c r="BP148" i="16"/>
  <c r="BP23" i="16" s="1"/>
  <c r="BQ148" i="16"/>
  <c r="BQ23" i="16" s="1"/>
  <c r="BR148" i="16"/>
  <c r="BR23" i="16" s="1"/>
  <c r="BS148" i="16"/>
  <c r="BS23" i="16" s="1"/>
  <c r="BT148" i="16"/>
  <c r="BT23" i="16" s="1"/>
  <c r="BU148" i="16"/>
  <c r="BU23" i="16" s="1"/>
  <c r="BV148" i="16"/>
  <c r="BV23" i="16" s="1"/>
  <c r="BW148" i="16"/>
  <c r="BW23" i="16" s="1"/>
  <c r="BY148" i="16"/>
  <c r="BK157" i="16"/>
  <c r="BK24" i="16" s="1"/>
  <c r="BL157" i="16"/>
  <c r="BL24" i="16" s="1"/>
  <c r="BM157" i="16"/>
  <c r="BM24" i="16"/>
  <c r="BN157" i="16"/>
  <c r="BN24" i="16" s="1"/>
  <c r="BO157" i="16"/>
  <c r="BO24" i="16" s="1"/>
  <c r="BP157" i="16"/>
  <c r="BP24" i="16" s="1"/>
  <c r="BQ157" i="16"/>
  <c r="BQ24" i="16" s="1"/>
  <c r="BR157" i="16"/>
  <c r="BR24" i="16" s="1"/>
  <c r="BS157" i="16"/>
  <c r="BS24" i="16" s="1"/>
  <c r="BT157" i="16"/>
  <c r="BT24" i="16" s="1"/>
  <c r="BU157" i="16"/>
  <c r="BU24" i="16" s="1"/>
  <c r="BV157" i="16"/>
  <c r="BV24" i="16" s="1"/>
  <c r="BK164" i="16"/>
  <c r="BK25" i="16" s="1"/>
  <c r="BL164" i="16"/>
  <c r="BL25" i="16" s="1"/>
  <c r="BM164" i="16"/>
  <c r="BM25" i="16" s="1"/>
  <c r="BN164" i="16"/>
  <c r="BN25" i="16" s="1"/>
  <c r="BO164" i="16"/>
  <c r="BO25" i="16" s="1"/>
  <c r="BP164" i="16"/>
  <c r="BP25" i="16" s="1"/>
  <c r="BQ164" i="16"/>
  <c r="BQ25" i="16"/>
  <c r="BR164" i="16"/>
  <c r="BR25" i="16" s="1"/>
  <c r="BS164" i="16"/>
  <c r="BS25" i="16" s="1"/>
  <c r="BT164" i="16"/>
  <c r="BT25" i="16" s="1"/>
  <c r="BU164" i="16"/>
  <c r="BU25" i="16"/>
  <c r="BV164" i="16"/>
  <c r="BV25" i="16" s="1"/>
  <c r="BW164" i="16"/>
  <c r="BW25" i="16" s="1"/>
  <c r="BY164" i="16"/>
  <c r="BY25" i="16" s="1"/>
  <c r="BK168" i="16"/>
  <c r="BK26" i="16" s="1"/>
  <c r="BL168" i="16"/>
  <c r="BL26" i="16" s="1"/>
  <c r="BM168" i="16"/>
  <c r="BM26" i="16" s="1"/>
  <c r="BN168" i="16"/>
  <c r="BN26" i="16" s="1"/>
  <c r="BO168" i="16"/>
  <c r="BO26" i="16" s="1"/>
  <c r="BP168" i="16"/>
  <c r="BP26" i="16" s="1"/>
  <c r="BQ168" i="16"/>
  <c r="BQ26" i="16" s="1"/>
  <c r="BR168" i="16"/>
  <c r="BR26" i="16"/>
  <c r="BS168" i="16"/>
  <c r="BS26" i="16" s="1"/>
  <c r="BT168" i="16"/>
  <c r="BT26" i="16" s="1"/>
  <c r="BU168" i="16"/>
  <c r="BU26" i="16" s="1"/>
  <c r="BV168" i="16"/>
  <c r="BV26" i="16" s="1"/>
  <c r="S21" i="16"/>
  <c r="T21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W21" i="16"/>
  <c r="AX21" i="16"/>
  <c r="AY21" i="16"/>
  <c r="AZ21" i="16"/>
  <c r="BA21" i="16"/>
  <c r="BB21" i="16"/>
  <c r="BC21" i="16"/>
  <c r="BD21" i="16"/>
  <c r="BE21" i="16"/>
  <c r="BF21" i="16"/>
  <c r="BG21" i="16"/>
  <c r="BH21" i="16"/>
  <c r="BI21" i="16"/>
  <c r="BJ21" i="16"/>
  <c r="S84" i="16"/>
  <c r="T84" i="16"/>
  <c r="U84" i="16"/>
  <c r="U83" i="16" s="1"/>
  <c r="V84" i="16"/>
  <c r="W84" i="16"/>
  <c r="X84" i="16"/>
  <c r="Y84" i="16"/>
  <c r="Z84" i="16"/>
  <c r="AA84" i="16"/>
  <c r="AB84" i="16"/>
  <c r="AC84" i="16"/>
  <c r="AC83" i="16" s="1"/>
  <c r="AD84" i="16"/>
  <c r="AE84" i="16"/>
  <c r="AF84" i="16"/>
  <c r="AG84" i="16"/>
  <c r="AG83" i="16" s="1"/>
  <c r="AI84" i="16"/>
  <c r="AJ84" i="16"/>
  <c r="AK84" i="16"/>
  <c r="AL84" i="16"/>
  <c r="AM84" i="16"/>
  <c r="AN84" i="16"/>
  <c r="AO84" i="16"/>
  <c r="AP84" i="16"/>
  <c r="AQ84" i="16"/>
  <c r="AR84" i="16"/>
  <c r="AS84" i="16"/>
  <c r="AT84" i="16"/>
  <c r="AU84" i="16"/>
  <c r="AU83" i="16" s="1"/>
  <c r="AV84" i="16"/>
  <c r="AW84" i="16"/>
  <c r="AX84" i="16"/>
  <c r="AY84" i="16"/>
  <c r="AY83" i="16" s="1"/>
  <c r="AZ84" i="16"/>
  <c r="BA84" i="16"/>
  <c r="BB84" i="16"/>
  <c r="BC84" i="16"/>
  <c r="BC83" i="16" s="1"/>
  <c r="BD84" i="16"/>
  <c r="BE84" i="16"/>
  <c r="BF84" i="16"/>
  <c r="BG84" i="16"/>
  <c r="BH84" i="16"/>
  <c r="BI84" i="16"/>
  <c r="BJ84" i="16"/>
  <c r="S88" i="16"/>
  <c r="T88" i="16"/>
  <c r="U88" i="16"/>
  <c r="V88" i="16"/>
  <c r="W88" i="16"/>
  <c r="X88" i="16"/>
  <c r="Y88" i="16"/>
  <c r="Z88" i="16"/>
  <c r="AA88" i="16"/>
  <c r="AA83" i="16" s="1"/>
  <c r="AB88" i="16"/>
  <c r="AC88" i="16"/>
  <c r="AD88" i="16"/>
  <c r="AE88" i="16"/>
  <c r="AF88" i="16"/>
  <c r="AG88" i="16"/>
  <c r="AH88" i="16"/>
  <c r="AI88" i="16"/>
  <c r="AJ88" i="16"/>
  <c r="AK88" i="16"/>
  <c r="AL88" i="16"/>
  <c r="AM88" i="16"/>
  <c r="AN88" i="16"/>
  <c r="AO88" i="16"/>
  <c r="AP88" i="16"/>
  <c r="AQ88" i="16"/>
  <c r="AR88" i="16"/>
  <c r="AS88" i="16"/>
  <c r="AT88" i="16"/>
  <c r="AU88" i="16"/>
  <c r="AV88" i="16"/>
  <c r="AW88" i="16"/>
  <c r="AX88" i="16"/>
  <c r="AY88" i="16"/>
  <c r="AZ88" i="16"/>
  <c r="BA88" i="16"/>
  <c r="BB88" i="16"/>
  <c r="BC88" i="16"/>
  <c r="BD88" i="16"/>
  <c r="BE88" i="16"/>
  <c r="BF88" i="16"/>
  <c r="BG88" i="16"/>
  <c r="BH88" i="16"/>
  <c r="BI88" i="16"/>
  <c r="BJ88" i="16"/>
  <c r="S93" i="16"/>
  <c r="S92" i="16" s="1"/>
  <c r="T93" i="16"/>
  <c r="U93" i="16"/>
  <c r="V93" i="16"/>
  <c r="W93" i="16"/>
  <c r="X93" i="16"/>
  <c r="Y93" i="16"/>
  <c r="Z93" i="16"/>
  <c r="AA93" i="16"/>
  <c r="AB93" i="16"/>
  <c r="AC93" i="16"/>
  <c r="AD93" i="16"/>
  <c r="AE93" i="16"/>
  <c r="AE92" i="16" s="1"/>
  <c r="AF93" i="16"/>
  <c r="AG93" i="16"/>
  <c r="AI93" i="16"/>
  <c r="AJ93" i="16"/>
  <c r="AJ92" i="16" s="1"/>
  <c r="AK93" i="16"/>
  <c r="AL93" i="16"/>
  <c r="AM93" i="16"/>
  <c r="AO93" i="16"/>
  <c r="AO92" i="16" s="1"/>
  <c r="AP93" i="16"/>
  <c r="AQ93" i="16"/>
  <c r="AR93" i="16"/>
  <c r="AS93" i="16"/>
  <c r="AT93" i="16"/>
  <c r="AU93" i="16"/>
  <c r="AV93" i="16"/>
  <c r="AW93" i="16"/>
  <c r="AX93" i="16"/>
  <c r="AY93" i="16"/>
  <c r="AZ93" i="16"/>
  <c r="BA93" i="16"/>
  <c r="BB93" i="16"/>
  <c r="BC93" i="16"/>
  <c r="BD93" i="16"/>
  <c r="BE93" i="16"/>
  <c r="BF93" i="16"/>
  <c r="BG93" i="16"/>
  <c r="BH93" i="16"/>
  <c r="BI93" i="16"/>
  <c r="BI92" i="16" s="1"/>
  <c r="BJ93" i="16"/>
  <c r="S102" i="16"/>
  <c r="T102" i="16"/>
  <c r="U102" i="16"/>
  <c r="U92" i="16" s="1"/>
  <c r="V102" i="16"/>
  <c r="W102" i="16"/>
  <c r="X102" i="16"/>
  <c r="Y102" i="16"/>
  <c r="Y92" i="16" s="1"/>
  <c r="Z102" i="16"/>
  <c r="AA102" i="16"/>
  <c r="AB102" i="16"/>
  <c r="AC102" i="16"/>
  <c r="AD102" i="16"/>
  <c r="AE102" i="16"/>
  <c r="AF102" i="16"/>
  <c r="AG102" i="16"/>
  <c r="AH102" i="16"/>
  <c r="AI102" i="16"/>
  <c r="AJ102" i="16"/>
  <c r="AK102" i="16"/>
  <c r="AK92" i="16" s="1"/>
  <c r="AL102" i="16"/>
  <c r="AM102" i="16"/>
  <c r="AN102" i="16"/>
  <c r="AO102" i="16"/>
  <c r="AP102" i="16"/>
  <c r="AQ102" i="16"/>
  <c r="AR102" i="16"/>
  <c r="AS102" i="16"/>
  <c r="AT102" i="16"/>
  <c r="AU102" i="16"/>
  <c r="AV102" i="16"/>
  <c r="AW102" i="16"/>
  <c r="AX102" i="16"/>
  <c r="AY102" i="16"/>
  <c r="AZ102" i="16"/>
  <c r="BA102" i="16"/>
  <c r="BB102" i="16"/>
  <c r="BC102" i="16"/>
  <c r="BD102" i="16"/>
  <c r="BE102" i="16"/>
  <c r="BF102" i="16"/>
  <c r="BG102" i="16"/>
  <c r="BH102" i="16"/>
  <c r="BI102" i="16"/>
  <c r="BJ102" i="16"/>
  <c r="S107" i="16"/>
  <c r="T107" i="16"/>
  <c r="U107" i="16"/>
  <c r="U106" i="16" s="1"/>
  <c r="V107" i="16"/>
  <c r="W107" i="16"/>
  <c r="X107" i="16"/>
  <c r="Y107" i="16"/>
  <c r="Z107" i="16"/>
  <c r="AA107" i="16"/>
  <c r="AB107" i="16"/>
  <c r="AC107" i="16"/>
  <c r="AD107" i="16"/>
  <c r="AE107" i="16"/>
  <c r="AF107" i="16"/>
  <c r="AG107" i="16"/>
  <c r="AH107" i="16"/>
  <c r="AI107" i="16"/>
  <c r="AJ107" i="16"/>
  <c r="AK107" i="16"/>
  <c r="AL107" i="16"/>
  <c r="AM107" i="16"/>
  <c r="AN107" i="16"/>
  <c r="AO107" i="16"/>
  <c r="AP107" i="16"/>
  <c r="AQ107" i="16"/>
  <c r="AR107" i="16"/>
  <c r="AS107" i="16"/>
  <c r="AT107" i="16"/>
  <c r="AU107" i="16"/>
  <c r="AV107" i="16"/>
  <c r="AW107" i="16"/>
  <c r="AX107" i="16"/>
  <c r="AY107" i="16"/>
  <c r="AZ107" i="16"/>
  <c r="BA107" i="16"/>
  <c r="BB107" i="16"/>
  <c r="BC107" i="16"/>
  <c r="BD107" i="16"/>
  <c r="BE107" i="16"/>
  <c r="BF107" i="16"/>
  <c r="BG107" i="16"/>
  <c r="BH107" i="16"/>
  <c r="BI107" i="16"/>
  <c r="BI106" i="16" s="1"/>
  <c r="BJ107" i="16"/>
  <c r="S111" i="16"/>
  <c r="T111" i="16"/>
  <c r="U111" i="16"/>
  <c r="V111" i="16"/>
  <c r="W111" i="16"/>
  <c r="X111" i="16"/>
  <c r="Y111" i="16"/>
  <c r="Z111" i="16"/>
  <c r="AA111" i="16"/>
  <c r="AB111" i="16"/>
  <c r="AC111" i="16"/>
  <c r="AD111" i="16"/>
  <c r="AE111" i="16"/>
  <c r="AF111" i="16"/>
  <c r="AG111" i="16"/>
  <c r="AH111" i="16"/>
  <c r="AI111" i="16"/>
  <c r="AJ111" i="16"/>
  <c r="AK111" i="16"/>
  <c r="AL111" i="16"/>
  <c r="AM111" i="16"/>
  <c r="AN111" i="16"/>
  <c r="AO111" i="16"/>
  <c r="AP111" i="16"/>
  <c r="AQ111" i="16"/>
  <c r="AR111" i="16"/>
  <c r="AS111" i="16"/>
  <c r="AT111" i="16"/>
  <c r="AU111" i="16"/>
  <c r="AV111" i="16"/>
  <c r="AW111" i="16"/>
  <c r="AX111" i="16"/>
  <c r="AY111" i="16"/>
  <c r="AZ111" i="16"/>
  <c r="BA111" i="16"/>
  <c r="BB111" i="16"/>
  <c r="BC111" i="16"/>
  <c r="BD111" i="16"/>
  <c r="BE111" i="16"/>
  <c r="BF111" i="16"/>
  <c r="BG111" i="16"/>
  <c r="BH111" i="16"/>
  <c r="BI111" i="16"/>
  <c r="BJ111" i="16"/>
  <c r="S115" i="16"/>
  <c r="T115" i="16"/>
  <c r="U115" i="16"/>
  <c r="V115" i="16"/>
  <c r="W115" i="16"/>
  <c r="X115" i="16"/>
  <c r="Y115" i="16"/>
  <c r="Z115" i="16"/>
  <c r="AA115" i="16"/>
  <c r="AB115" i="16"/>
  <c r="AC115" i="16"/>
  <c r="AD115" i="16"/>
  <c r="AE115" i="16"/>
  <c r="AF115" i="16"/>
  <c r="AG115" i="16"/>
  <c r="AH115" i="16"/>
  <c r="AI115" i="16"/>
  <c r="AJ115" i="16"/>
  <c r="AK115" i="16"/>
  <c r="AL115" i="16"/>
  <c r="AM115" i="16"/>
  <c r="AN115" i="16"/>
  <c r="BX115" i="16" s="1"/>
  <c r="AO115" i="16"/>
  <c r="AP115" i="16"/>
  <c r="AQ115" i="16"/>
  <c r="AR115" i="16"/>
  <c r="AS115" i="16"/>
  <c r="AT115" i="16"/>
  <c r="AU115" i="16"/>
  <c r="AV115" i="16"/>
  <c r="AW115" i="16"/>
  <c r="AX115" i="16"/>
  <c r="AY115" i="16"/>
  <c r="AZ115" i="16"/>
  <c r="BA115" i="16"/>
  <c r="BB115" i="16"/>
  <c r="BC115" i="16"/>
  <c r="BD115" i="16"/>
  <c r="BE115" i="16"/>
  <c r="BF115" i="16"/>
  <c r="BG115" i="16"/>
  <c r="BH115" i="16"/>
  <c r="BI115" i="16"/>
  <c r="BJ115" i="16"/>
  <c r="S119" i="16"/>
  <c r="T119" i="16"/>
  <c r="U119" i="16"/>
  <c r="V119" i="16"/>
  <c r="W119" i="16"/>
  <c r="X119" i="16"/>
  <c r="Y119" i="16"/>
  <c r="Z119" i="16"/>
  <c r="AA119" i="16"/>
  <c r="AB119" i="16"/>
  <c r="AC119" i="16"/>
  <c r="AD119" i="16"/>
  <c r="AE119" i="16"/>
  <c r="AF119" i="16"/>
  <c r="AG119" i="16"/>
  <c r="AH119" i="16"/>
  <c r="AI119" i="16"/>
  <c r="AJ119" i="16"/>
  <c r="AK119" i="16"/>
  <c r="AL119" i="16"/>
  <c r="AM119" i="16"/>
  <c r="AN119" i="16"/>
  <c r="AO119" i="16"/>
  <c r="AP119" i="16"/>
  <c r="AQ119" i="16"/>
  <c r="AR119" i="16"/>
  <c r="AS119" i="16"/>
  <c r="AT119" i="16"/>
  <c r="AU119" i="16"/>
  <c r="AV119" i="16"/>
  <c r="AW119" i="16"/>
  <c r="AX119" i="16"/>
  <c r="AY119" i="16"/>
  <c r="AZ119" i="16"/>
  <c r="BA119" i="16"/>
  <c r="BB119" i="16"/>
  <c r="BC119" i="16"/>
  <c r="BD119" i="16"/>
  <c r="BE119" i="16"/>
  <c r="BF119" i="16"/>
  <c r="BG119" i="16"/>
  <c r="BH119" i="16"/>
  <c r="BI119" i="16"/>
  <c r="BJ119" i="16"/>
  <c r="S123" i="16"/>
  <c r="T123" i="16"/>
  <c r="U123" i="16"/>
  <c r="V123" i="16"/>
  <c r="W123" i="16"/>
  <c r="X123" i="16"/>
  <c r="Y123" i="16"/>
  <c r="Z123" i="16"/>
  <c r="AA123" i="16"/>
  <c r="AB123" i="16"/>
  <c r="AC123" i="16"/>
  <c r="AD123" i="16"/>
  <c r="AE123" i="16"/>
  <c r="AF123" i="16"/>
  <c r="AG123" i="16"/>
  <c r="AI123" i="16"/>
  <c r="AJ123" i="16"/>
  <c r="AK123" i="16"/>
  <c r="AL123" i="16"/>
  <c r="AM123" i="16"/>
  <c r="AT123" i="16"/>
  <c r="AU123" i="16"/>
  <c r="AV123" i="16"/>
  <c r="AW123" i="16"/>
  <c r="AX123" i="16"/>
  <c r="AY123" i="16"/>
  <c r="AZ123" i="16"/>
  <c r="BA123" i="16"/>
  <c r="BB123" i="16"/>
  <c r="BC123" i="16"/>
  <c r="BD123" i="16"/>
  <c r="BE123" i="16"/>
  <c r="BF123" i="16"/>
  <c r="BG123" i="16"/>
  <c r="BH123" i="16"/>
  <c r="BI123" i="16"/>
  <c r="BJ123" i="16"/>
  <c r="S127" i="16"/>
  <c r="T127" i="16"/>
  <c r="U127" i="16"/>
  <c r="V127" i="16"/>
  <c r="W127" i="16"/>
  <c r="X127" i="16"/>
  <c r="Y127" i="16"/>
  <c r="Z127" i="16"/>
  <c r="AA127" i="16"/>
  <c r="AB127" i="16"/>
  <c r="AB106" i="16" s="1"/>
  <c r="AC127" i="16"/>
  <c r="AD127" i="16"/>
  <c r="AE127" i="16"/>
  <c r="AF127" i="16"/>
  <c r="AG127" i="16"/>
  <c r="AH127" i="16"/>
  <c r="AI127" i="16"/>
  <c r="AJ127" i="16"/>
  <c r="AK127" i="16"/>
  <c r="AL127" i="16"/>
  <c r="AM127" i="16"/>
  <c r="AN127" i="16"/>
  <c r="AO127" i="16"/>
  <c r="AP127" i="16"/>
  <c r="AQ127" i="16"/>
  <c r="AR127" i="16"/>
  <c r="AS127" i="16"/>
  <c r="AT127" i="16"/>
  <c r="AU127" i="16"/>
  <c r="AV127" i="16"/>
  <c r="AW127" i="16"/>
  <c r="AX127" i="16"/>
  <c r="AY127" i="16"/>
  <c r="AZ127" i="16"/>
  <c r="BA127" i="16"/>
  <c r="BB127" i="16"/>
  <c r="BC127" i="16"/>
  <c r="BD127" i="16"/>
  <c r="BE127" i="16"/>
  <c r="BF127" i="16"/>
  <c r="BG127" i="16"/>
  <c r="BH127" i="16"/>
  <c r="BI127" i="16"/>
  <c r="BJ127" i="16"/>
  <c r="S131" i="16"/>
  <c r="T131" i="16"/>
  <c r="U131" i="16"/>
  <c r="V131" i="16"/>
  <c r="W131" i="16"/>
  <c r="X131" i="16"/>
  <c r="Y131" i="16"/>
  <c r="Z131" i="16"/>
  <c r="AA131" i="16"/>
  <c r="AB131" i="16"/>
  <c r="AC131" i="16"/>
  <c r="AD131" i="16"/>
  <c r="AE131" i="16"/>
  <c r="AF131" i="16"/>
  <c r="AG131" i="16"/>
  <c r="AH131" i="16"/>
  <c r="AI131" i="16"/>
  <c r="AJ131" i="16"/>
  <c r="AK131" i="16"/>
  <c r="AL131" i="16"/>
  <c r="AM131" i="16"/>
  <c r="AN131" i="16"/>
  <c r="AO131" i="16"/>
  <c r="AP131" i="16"/>
  <c r="AQ131" i="16"/>
  <c r="AR131" i="16"/>
  <c r="AS131" i="16"/>
  <c r="AT131" i="16"/>
  <c r="AU131" i="16"/>
  <c r="AV131" i="16"/>
  <c r="AW131" i="16"/>
  <c r="AX131" i="16"/>
  <c r="AY131" i="16"/>
  <c r="AZ131" i="16"/>
  <c r="BA131" i="16"/>
  <c r="BB131" i="16"/>
  <c r="BC131" i="16"/>
  <c r="BD131" i="16"/>
  <c r="BE131" i="16"/>
  <c r="BF131" i="16"/>
  <c r="BG131" i="16"/>
  <c r="BH131" i="16"/>
  <c r="BI131" i="16"/>
  <c r="BJ131" i="16"/>
  <c r="S135" i="16"/>
  <c r="T135" i="16"/>
  <c r="U135" i="16"/>
  <c r="V135" i="16"/>
  <c r="W135" i="16"/>
  <c r="X135" i="16"/>
  <c r="Y135" i="16"/>
  <c r="Z135" i="16"/>
  <c r="AA135" i="16"/>
  <c r="AB135" i="16"/>
  <c r="AC135" i="16"/>
  <c r="AD135" i="16"/>
  <c r="AE135" i="16"/>
  <c r="AF135" i="16"/>
  <c r="AG135" i="16"/>
  <c r="AH135" i="16"/>
  <c r="AI135" i="16"/>
  <c r="AJ135" i="16"/>
  <c r="AK135" i="16"/>
  <c r="AL135" i="16"/>
  <c r="AM135" i="16"/>
  <c r="AN135" i="16"/>
  <c r="AO135" i="16"/>
  <c r="AP135" i="16"/>
  <c r="AQ135" i="16"/>
  <c r="AR135" i="16"/>
  <c r="AS135" i="16"/>
  <c r="AT135" i="16"/>
  <c r="AU135" i="16"/>
  <c r="AV135" i="16"/>
  <c r="AW135" i="16"/>
  <c r="AX135" i="16"/>
  <c r="AY135" i="16"/>
  <c r="AZ135" i="16"/>
  <c r="BA135" i="16"/>
  <c r="BB135" i="16"/>
  <c r="BC135" i="16"/>
  <c r="BD135" i="16"/>
  <c r="BE135" i="16"/>
  <c r="BF135" i="16"/>
  <c r="BG135" i="16"/>
  <c r="BH135" i="16"/>
  <c r="BI135" i="16"/>
  <c r="BJ135" i="16"/>
  <c r="S140" i="16"/>
  <c r="T140" i="16"/>
  <c r="U140" i="16"/>
  <c r="V140" i="16"/>
  <c r="W140" i="16"/>
  <c r="X140" i="16"/>
  <c r="Y140" i="16"/>
  <c r="Z140" i="16"/>
  <c r="AA140" i="16"/>
  <c r="AB140" i="16"/>
  <c r="AC140" i="16"/>
  <c r="AD140" i="16"/>
  <c r="AE140" i="16"/>
  <c r="AF140" i="16"/>
  <c r="AG140" i="16"/>
  <c r="AH140" i="16"/>
  <c r="AI140" i="16"/>
  <c r="AJ140" i="16"/>
  <c r="AK140" i="16"/>
  <c r="AL140" i="16"/>
  <c r="AM140" i="16"/>
  <c r="AN140" i="16"/>
  <c r="AO140" i="16"/>
  <c r="AP140" i="16"/>
  <c r="AQ140" i="16"/>
  <c r="AR140" i="16"/>
  <c r="AS140" i="16"/>
  <c r="AT140" i="16"/>
  <c r="AU140" i="16"/>
  <c r="AV140" i="16"/>
  <c r="AW140" i="16"/>
  <c r="AX140" i="16"/>
  <c r="AY140" i="16"/>
  <c r="AZ140" i="16"/>
  <c r="BA140" i="16"/>
  <c r="BB140" i="16"/>
  <c r="BC140" i="16"/>
  <c r="BD140" i="16"/>
  <c r="BE140" i="16"/>
  <c r="BF140" i="16"/>
  <c r="BG140" i="16"/>
  <c r="BH140" i="16"/>
  <c r="BI140" i="16"/>
  <c r="BJ140" i="16"/>
  <c r="S144" i="16"/>
  <c r="T144" i="16"/>
  <c r="U144" i="16"/>
  <c r="V144" i="16"/>
  <c r="W144" i="16"/>
  <c r="X144" i="16"/>
  <c r="Y144" i="16"/>
  <c r="Z144" i="16"/>
  <c r="AA144" i="16"/>
  <c r="AB144" i="16"/>
  <c r="AC144" i="16"/>
  <c r="AD144" i="16"/>
  <c r="AE144" i="16"/>
  <c r="AF144" i="16"/>
  <c r="AG144" i="16"/>
  <c r="AH144" i="16"/>
  <c r="AI144" i="16"/>
  <c r="AJ144" i="16"/>
  <c r="AK144" i="16"/>
  <c r="AL144" i="16"/>
  <c r="AM144" i="16"/>
  <c r="AN144" i="16"/>
  <c r="AO144" i="16"/>
  <c r="AP144" i="16"/>
  <c r="AQ144" i="16"/>
  <c r="AR144" i="16"/>
  <c r="AS144" i="16"/>
  <c r="AT144" i="16"/>
  <c r="AU144" i="16"/>
  <c r="AV144" i="16"/>
  <c r="AW144" i="16"/>
  <c r="AX144" i="16"/>
  <c r="AY144" i="16"/>
  <c r="AZ144" i="16"/>
  <c r="BA144" i="16"/>
  <c r="BB144" i="16"/>
  <c r="BC144" i="16"/>
  <c r="BD144" i="16"/>
  <c r="BE144" i="16"/>
  <c r="BF144" i="16"/>
  <c r="BG144" i="16"/>
  <c r="BH144" i="16"/>
  <c r="BI144" i="16"/>
  <c r="BJ144" i="16"/>
  <c r="S148" i="16"/>
  <c r="S23" i="16" s="1"/>
  <c r="T148" i="16"/>
  <c r="T23" i="16" s="1"/>
  <c r="U148" i="16"/>
  <c r="U23" i="16" s="1"/>
  <c r="V148" i="16"/>
  <c r="V23" i="16" s="1"/>
  <c r="W148" i="16"/>
  <c r="W23" i="16" s="1"/>
  <c r="X148" i="16"/>
  <c r="X23" i="16" s="1"/>
  <c r="Y148" i="16"/>
  <c r="Y23" i="16" s="1"/>
  <c r="Z148" i="16"/>
  <c r="Z23" i="16" s="1"/>
  <c r="AA148" i="16"/>
  <c r="AA23" i="16" s="1"/>
  <c r="AB148" i="16"/>
  <c r="AB23" i="16" s="1"/>
  <c r="AC148" i="16"/>
  <c r="AC23" i="16" s="1"/>
  <c r="AD148" i="16"/>
  <c r="AD23" i="16" s="1"/>
  <c r="AE148" i="16"/>
  <c r="AE23" i="16" s="1"/>
  <c r="AF148" i="16"/>
  <c r="AF23" i="16" s="1"/>
  <c r="AG148" i="16"/>
  <c r="AG23" i="16" s="1"/>
  <c r="AH148" i="16"/>
  <c r="AH23" i="16" s="1"/>
  <c r="AI148" i="16"/>
  <c r="AI23" i="16" s="1"/>
  <c r="AJ148" i="16"/>
  <c r="AJ23" i="16" s="1"/>
  <c r="AK148" i="16"/>
  <c r="AK23" i="16" s="1"/>
  <c r="AL148" i="16"/>
  <c r="AL23" i="16" s="1"/>
  <c r="AM148" i="16"/>
  <c r="AM23" i="16" s="1"/>
  <c r="AN148" i="16"/>
  <c r="AO148" i="16"/>
  <c r="AO23" i="16" s="1"/>
  <c r="AP148" i="16"/>
  <c r="AP23" i="16" s="1"/>
  <c r="AQ148" i="16"/>
  <c r="AQ23" i="16" s="1"/>
  <c r="AR148" i="16"/>
  <c r="AR23" i="16" s="1"/>
  <c r="AS148" i="16"/>
  <c r="AS23" i="16" s="1"/>
  <c r="AT148" i="16"/>
  <c r="AT23" i="16" s="1"/>
  <c r="AU148" i="16"/>
  <c r="AU23" i="16" s="1"/>
  <c r="AV148" i="16"/>
  <c r="AV23" i="16" s="1"/>
  <c r="AW148" i="16"/>
  <c r="AW23" i="16" s="1"/>
  <c r="AX148" i="16"/>
  <c r="AX23" i="16" s="1"/>
  <c r="AY148" i="16"/>
  <c r="AY23" i="16" s="1"/>
  <c r="AZ148" i="16"/>
  <c r="AZ23" i="16" s="1"/>
  <c r="BA148" i="16"/>
  <c r="BA23" i="16" s="1"/>
  <c r="BB148" i="16"/>
  <c r="BB23" i="16" s="1"/>
  <c r="BC148" i="16"/>
  <c r="BC23" i="16" s="1"/>
  <c r="BD148" i="16"/>
  <c r="BD23" i="16" s="1"/>
  <c r="BE148" i="16"/>
  <c r="BE23" i="16" s="1"/>
  <c r="BF148" i="16"/>
  <c r="BF23" i="16" s="1"/>
  <c r="BG148" i="16"/>
  <c r="BG23" i="16" s="1"/>
  <c r="BH148" i="16"/>
  <c r="BH23" i="16" s="1"/>
  <c r="BI148" i="16"/>
  <c r="BI23" i="16" s="1"/>
  <c r="BJ148" i="16"/>
  <c r="BJ23" i="16" s="1"/>
  <c r="S157" i="16"/>
  <c r="S24" i="16" s="1"/>
  <c r="T157" i="16"/>
  <c r="T24" i="16" s="1"/>
  <c r="U157" i="16"/>
  <c r="U24" i="16" s="1"/>
  <c r="V157" i="16"/>
  <c r="V24" i="16" s="1"/>
  <c r="W157" i="16"/>
  <c r="W24" i="16" s="1"/>
  <c r="X157" i="16"/>
  <c r="X24" i="16" s="1"/>
  <c r="Y157" i="16"/>
  <c r="Y24" i="16" s="1"/>
  <c r="Z157" i="16"/>
  <c r="Z24" i="16" s="1"/>
  <c r="AA157" i="16"/>
  <c r="AA24" i="16" s="1"/>
  <c r="AB157" i="16"/>
  <c r="AB24" i="16" s="1"/>
  <c r="AC157" i="16"/>
  <c r="AC24" i="16" s="1"/>
  <c r="AD157" i="16"/>
  <c r="AD24" i="16" s="1"/>
  <c r="AE157" i="16"/>
  <c r="AE24" i="16" s="1"/>
  <c r="AF157" i="16"/>
  <c r="AF24" i="16" s="1"/>
  <c r="AG157" i="16"/>
  <c r="AG24" i="16" s="1"/>
  <c r="AH157" i="16"/>
  <c r="AH24" i="16" s="1"/>
  <c r="AI157" i="16"/>
  <c r="AI24" i="16" s="1"/>
  <c r="AJ157" i="16"/>
  <c r="AJ24" i="16" s="1"/>
  <c r="AK157" i="16"/>
  <c r="AK24" i="16" s="1"/>
  <c r="AL157" i="16"/>
  <c r="AL24" i="16" s="1"/>
  <c r="AM157" i="16"/>
  <c r="AM24" i="16" s="1"/>
  <c r="AN157" i="16"/>
  <c r="AN24" i="16" s="1"/>
  <c r="AO157" i="16"/>
  <c r="AO24" i="16" s="1"/>
  <c r="AP157" i="16"/>
  <c r="AP24" i="16" s="1"/>
  <c r="AQ157" i="16"/>
  <c r="AQ24" i="16" s="1"/>
  <c r="AR157" i="16"/>
  <c r="AR24" i="16" s="1"/>
  <c r="AS157" i="16"/>
  <c r="AS24" i="16" s="1"/>
  <c r="AT157" i="16"/>
  <c r="AT24" i="16" s="1"/>
  <c r="AU157" i="16"/>
  <c r="AU24" i="16" s="1"/>
  <c r="AV157" i="16"/>
  <c r="AV24" i="16" s="1"/>
  <c r="AW157" i="16"/>
  <c r="AW24" i="16" s="1"/>
  <c r="AX157" i="16"/>
  <c r="AX24" i="16" s="1"/>
  <c r="AY157" i="16"/>
  <c r="AY24" i="16" s="1"/>
  <c r="AZ157" i="16"/>
  <c r="AZ24" i="16" s="1"/>
  <c r="BA157" i="16"/>
  <c r="BA24" i="16" s="1"/>
  <c r="BB157" i="16"/>
  <c r="BB24" i="16"/>
  <c r="BC157" i="16"/>
  <c r="BC24" i="16" s="1"/>
  <c r="BD157" i="16"/>
  <c r="BD24" i="16" s="1"/>
  <c r="BE157" i="16"/>
  <c r="BE24" i="16" s="1"/>
  <c r="BF157" i="16"/>
  <c r="BF24" i="16" s="1"/>
  <c r="BG157" i="16"/>
  <c r="BG24" i="16" s="1"/>
  <c r="BH157" i="16"/>
  <c r="BH24" i="16" s="1"/>
  <c r="BI157" i="16"/>
  <c r="BI24" i="16" s="1"/>
  <c r="BJ157" i="16"/>
  <c r="BJ24" i="16" s="1"/>
  <c r="S164" i="16"/>
  <c r="S25" i="16" s="1"/>
  <c r="T164" i="16"/>
  <c r="T25" i="16" s="1"/>
  <c r="U164" i="16"/>
  <c r="U25" i="16" s="1"/>
  <c r="V164" i="16"/>
  <c r="V25" i="16" s="1"/>
  <c r="W164" i="16"/>
  <c r="W25" i="16" s="1"/>
  <c r="X164" i="16"/>
  <c r="X25" i="16"/>
  <c r="Y164" i="16"/>
  <c r="Y25" i="16" s="1"/>
  <c r="Z164" i="16"/>
  <c r="Z25" i="16" s="1"/>
  <c r="AA164" i="16"/>
  <c r="AA25" i="16" s="1"/>
  <c r="AB164" i="16"/>
  <c r="AB25" i="16" s="1"/>
  <c r="AC164" i="16"/>
  <c r="AC25" i="16" s="1"/>
  <c r="AD164" i="16"/>
  <c r="AD25" i="16" s="1"/>
  <c r="AE164" i="16"/>
  <c r="AE25" i="16" s="1"/>
  <c r="AF164" i="16"/>
  <c r="AF25" i="16"/>
  <c r="AG164" i="16"/>
  <c r="AG25" i="16" s="1"/>
  <c r="AH164" i="16"/>
  <c r="AH25" i="16"/>
  <c r="AI164" i="16"/>
  <c r="AI25" i="16" s="1"/>
  <c r="AJ164" i="16"/>
  <c r="AJ25" i="16" s="1"/>
  <c r="AK164" i="16"/>
  <c r="AK25" i="16" s="1"/>
  <c r="AL164" i="16"/>
  <c r="AL25" i="16" s="1"/>
  <c r="AM164" i="16"/>
  <c r="AM25" i="16" s="1"/>
  <c r="AN164" i="16"/>
  <c r="AO164" i="16"/>
  <c r="AO25" i="16" s="1"/>
  <c r="AP164" i="16"/>
  <c r="AP25" i="16" s="1"/>
  <c r="AQ164" i="16"/>
  <c r="AQ25" i="16" s="1"/>
  <c r="AR164" i="16"/>
  <c r="AR25" i="16" s="1"/>
  <c r="AS164" i="16"/>
  <c r="AS25" i="16"/>
  <c r="AT164" i="16"/>
  <c r="AT25" i="16" s="1"/>
  <c r="AU164" i="16"/>
  <c r="AU25" i="16" s="1"/>
  <c r="AV164" i="16"/>
  <c r="AV25" i="16" s="1"/>
  <c r="AW164" i="16"/>
  <c r="AW25" i="16" s="1"/>
  <c r="AX164" i="16"/>
  <c r="AX25" i="16" s="1"/>
  <c r="AY164" i="16"/>
  <c r="AY25" i="16" s="1"/>
  <c r="AZ164" i="16"/>
  <c r="AZ25" i="16" s="1"/>
  <c r="BA164" i="16"/>
  <c r="BA25" i="16"/>
  <c r="BB164" i="16"/>
  <c r="BB25" i="16" s="1"/>
  <c r="BC164" i="16"/>
  <c r="BC25" i="16" s="1"/>
  <c r="BD164" i="16"/>
  <c r="BD25" i="16" s="1"/>
  <c r="BE164" i="16"/>
  <c r="BE25" i="16" s="1"/>
  <c r="BF164" i="16"/>
  <c r="BF25" i="16" s="1"/>
  <c r="BG164" i="16"/>
  <c r="BG25" i="16" s="1"/>
  <c r="BH164" i="16"/>
  <c r="BH25" i="16" s="1"/>
  <c r="BI164" i="16"/>
  <c r="BI25" i="16"/>
  <c r="BJ164" i="16"/>
  <c r="BJ25" i="16" s="1"/>
  <c r="S168" i="16"/>
  <c r="S26" i="16" s="1"/>
  <c r="U168" i="16"/>
  <c r="U26" i="16" s="1"/>
  <c r="V168" i="16"/>
  <c r="V26" i="16" s="1"/>
  <c r="W168" i="16"/>
  <c r="W26" i="16" s="1"/>
  <c r="X168" i="16"/>
  <c r="X26" i="16" s="1"/>
  <c r="Y168" i="16"/>
  <c r="Y26" i="16" s="1"/>
  <c r="Z168" i="16"/>
  <c r="Z26" i="16" s="1"/>
  <c r="AB168" i="16"/>
  <c r="AB26" i="16" s="1"/>
  <c r="AC168" i="16"/>
  <c r="AC26" i="16" s="1"/>
  <c r="AD168" i="16"/>
  <c r="AD26" i="16" s="1"/>
  <c r="AE168" i="16"/>
  <c r="AE26" i="16" s="1"/>
  <c r="AF168" i="16"/>
  <c r="AF26" i="16" s="1"/>
  <c r="AG168" i="16"/>
  <c r="AG26" i="16" s="1"/>
  <c r="AH168" i="16"/>
  <c r="AH26" i="16" s="1"/>
  <c r="AI168" i="16"/>
  <c r="AI26" i="16" s="1"/>
  <c r="AJ168" i="16"/>
  <c r="AJ26" i="16" s="1"/>
  <c r="AK168" i="16"/>
  <c r="AK26" i="16" s="1"/>
  <c r="AL168" i="16"/>
  <c r="AL26" i="16" s="1"/>
  <c r="AM168" i="16"/>
  <c r="AM26" i="16" s="1"/>
  <c r="AS168" i="16"/>
  <c r="AS26" i="16" s="1"/>
  <c r="AU168" i="16"/>
  <c r="AU26" i="16" s="1"/>
  <c r="AV168" i="16"/>
  <c r="AV26" i="16" s="1"/>
  <c r="AW168" i="16"/>
  <c r="AW26" i="16" s="1"/>
  <c r="AX168" i="16"/>
  <c r="AX26" i="16" s="1"/>
  <c r="AY168" i="16"/>
  <c r="AY26" i="16" s="1"/>
  <c r="AZ168" i="16"/>
  <c r="AZ26" i="16" s="1"/>
  <c r="BA168" i="16"/>
  <c r="BA26" i="16" s="1"/>
  <c r="BB168" i="16"/>
  <c r="BB26" i="16" s="1"/>
  <c r="BC168" i="16"/>
  <c r="BC26" i="16" s="1"/>
  <c r="BD168" i="16"/>
  <c r="BD26" i="16" s="1"/>
  <c r="BE168" i="16"/>
  <c r="BE26" i="16" s="1"/>
  <c r="BF168" i="16"/>
  <c r="BF26" i="16" s="1"/>
  <c r="BG168" i="16"/>
  <c r="BG26" i="16" s="1"/>
  <c r="BH168" i="16"/>
  <c r="BH26" i="16" s="1"/>
  <c r="BI168" i="16"/>
  <c r="BI26" i="16" s="1"/>
  <c r="BJ168" i="16"/>
  <c r="BJ26" i="16" s="1"/>
  <c r="S19" i="15"/>
  <c r="S86" i="15"/>
  <c r="T86" i="15"/>
  <c r="U86" i="15" s="1"/>
  <c r="S100" i="15"/>
  <c r="T100" i="15"/>
  <c r="S105" i="15"/>
  <c r="T105" i="15"/>
  <c r="S109" i="15"/>
  <c r="T109" i="15"/>
  <c r="S113" i="15"/>
  <c r="T113" i="15"/>
  <c r="U113" i="15" s="1"/>
  <c r="S117" i="15"/>
  <c r="T117" i="15"/>
  <c r="S125" i="15"/>
  <c r="T125" i="15"/>
  <c r="S129" i="15"/>
  <c r="T129" i="15"/>
  <c r="S133" i="15"/>
  <c r="T133" i="15"/>
  <c r="U133" i="15" s="1"/>
  <c r="S138" i="15"/>
  <c r="T138" i="15"/>
  <c r="S142" i="15"/>
  <c r="T142" i="15"/>
  <c r="S146" i="15"/>
  <c r="S21" i="15" s="1"/>
  <c r="T146" i="15"/>
  <c r="S162" i="15"/>
  <c r="S23" i="15" s="1"/>
  <c r="T162" i="15"/>
  <c r="V84" i="14"/>
  <c r="T88" i="14"/>
  <c r="V88" i="14"/>
  <c r="T102" i="14"/>
  <c r="V102" i="14"/>
  <c r="T107" i="14"/>
  <c r="V107" i="14"/>
  <c r="T111" i="14"/>
  <c r="V111" i="14"/>
  <c r="T115" i="14"/>
  <c r="V115" i="14"/>
  <c r="T119" i="14"/>
  <c r="V119" i="14"/>
  <c r="T127" i="14"/>
  <c r="V127" i="14"/>
  <c r="T131" i="14"/>
  <c r="V131" i="14"/>
  <c r="T135" i="14"/>
  <c r="V135" i="14"/>
  <c r="T140" i="14"/>
  <c r="V140" i="14"/>
  <c r="T144" i="14"/>
  <c r="V144" i="14"/>
  <c r="V139" i="14" s="1"/>
  <c r="T148" i="14"/>
  <c r="V148" i="14"/>
  <c r="T164" i="14"/>
  <c r="V164" i="14"/>
  <c r="R166" i="21"/>
  <c r="R24" i="21" s="1"/>
  <c r="Q166" i="21"/>
  <c r="Q24" i="21" s="1"/>
  <c r="P166" i="21"/>
  <c r="P24" i="21" s="1"/>
  <c r="O166" i="21"/>
  <c r="O24" i="21" s="1"/>
  <c r="N166" i="21"/>
  <c r="N24" i="21" s="1"/>
  <c r="M166" i="21"/>
  <c r="M24" i="21" s="1"/>
  <c r="L166" i="21"/>
  <c r="L24" i="21" s="1"/>
  <c r="K166" i="21"/>
  <c r="K24" i="21" s="1"/>
  <c r="J166" i="21"/>
  <c r="J24" i="21" s="1"/>
  <c r="I166" i="21"/>
  <c r="I24" i="21" s="1"/>
  <c r="H166" i="21"/>
  <c r="H24" i="21" s="1"/>
  <c r="G166" i="21"/>
  <c r="G24" i="21" s="1"/>
  <c r="F166" i="21"/>
  <c r="E166" i="21"/>
  <c r="E24" i="21" s="1"/>
  <c r="D166" i="21"/>
  <c r="D24" i="21" s="1"/>
  <c r="R162" i="21"/>
  <c r="R23" i="21" s="1"/>
  <c r="Q162" i="21"/>
  <c r="Q23" i="21" s="1"/>
  <c r="P162" i="21"/>
  <c r="P23" i="21" s="1"/>
  <c r="O162" i="21"/>
  <c r="O23" i="21" s="1"/>
  <c r="N162" i="21"/>
  <c r="N23" i="21" s="1"/>
  <c r="M162" i="21"/>
  <c r="M23" i="21" s="1"/>
  <c r="L162" i="21"/>
  <c r="L23" i="21" s="1"/>
  <c r="K162" i="21"/>
  <c r="K23" i="21" s="1"/>
  <c r="J162" i="21"/>
  <c r="J23" i="21" s="1"/>
  <c r="I162" i="21"/>
  <c r="I23" i="21" s="1"/>
  <c r="H162" i="21"/>
  <c r="H23" i="21" s="1"/>
  <c r="G162" i="21"/>
  <c r="G23" i="21" s="1"/>
  <c r="F162" i="21"/>
  <c r="F23" i="21" s="1"/>
  <c r="E162" i="21"/>
  <c r="E23" i="21" s="1"/>
  <c r="D162" i="21"/>
  <c r="D23" i="21" s="1"/>
  <c r="R155" i="21"/>
  <c r="R22" i="21" s="1"/>
  <c r="Q155" i="21"/>
  <c r="Q22" i="21" s="1"/>
  <c r="P155" i="21"/>
  <c r="P22" i="21" s="1"/>
  <c r="O155" i="21"/>
  <c r="O22" i="21" s="1"/>
  <c r="N155" i="21"/>
  <c r="N22" i="21" s="1"/>
  <c r="M155" i="21"/>
  <c r="M22" i="21" s="1"/>
  <c r="L155" i="21"/>
  <c r="L22" i="21" s="1"/>
  <c r="K155" i="21"/>
  <c r="K22" i="21" s="1"/>
  <c r="J155" i="21"/>
  <c r="J22" i="21" s="1"/>
  <c r="I155" i="21"/>
  <c r="I22" i="21" s="1"/>
  <c r="H155" i="21"/>
  <c r="H22" i="21" s="1"/>
  <c r="G155" i="21"/>
  <c r="G22" i="21" s="1"/>
  <c r="F155" i="21"/>
  <c r="F22" i="21" s="1"/>
  <c r="E155" i="21"/>
  <c r="E22" i="21" s="1"/>
  <c r="D155" i="21"/>
  <c r="D22" i="21" s="1"/>
  <c r="R146" i="21"/>
  <c r="R21" i="21" s="1"/>
  <c r="Q146" i="21"/>
  <c r="Q21" i="21" s="1"/>
  <c r="P146" i="21"/>
  <c r="P21" i="21" s="1"/>
  <c r="O146" i="21"/>
  <c r="O21" i="21" s="1"/>
  <c r="N146" i="21"/>
  <c r="N21" i="21" s="1"/>
  <c r="M146" i="21"/>
  <c r="M21" i="21" s="1"/>
  <c r="L146" i="21"/>
  <c r="L21" i="21" s="1"/>
  <c r="K146" i="21"/>
  <c r="K21" i="21" s="1"/>
  <c r="J146" i="21"/>
  <c r="J21" i="21" s="1"/>
  <c r="I146" i="21"/>
  <c r="I21" i="21" s="1"/>
  <c r="H146" i="21"/>
  <c r="H21" i="21" s="1"/>
  <c r="G146" i="21"/>
  <c r="G21" i="21" s="1"/>
  <c r="F146" i="21"/>
  <c r="F21" i="21" s="1"/>
  <c r="E146" i="21"/>
  <c r="E21" i="21" s="1"/>
  <c r="D146" i="21"/>
  <c r="D21" i="21" s="1"/>
  <c r="R142" i="21"/>
  <c r="R137" i="21" s="1"/>
  <c r="Q142" i="21"/>
  <c r="P142" i="21"/>
  <c r="O142" i="21"/>
  <c r="N142" i="21"/>
  <c r="M142" i="21"/>
  <c r="L142" i="21"/>
  <c r="K142" i="21"/>
  <c r="J142" i="21"/>
  <c r="J137" i="21" s="1"/>
  <c r="I142" i="21"/>
  <c r="H142" i="21"/>
  <c r="G142" i="21"/>
  <c r="F142" i="21"/>
  <c r="E142" i="21"/>
  <c r="D142" i="21"/>
  <c r="R138" i="21"/>
  <c r="Q138" i="21"/>
  <c r="P138" i="21"/>
  <c r="O138" i="21"/>
  <c r="N138" i="21"/>
  <c r="M138" i="21"/>
  <c r="L138" i="21"/>
  <c r="K138" i="21"/>
  <c r="J138" i="21"/>
  <c r="I138" i="21"/>
  <c r="H138" i="21"/>
  <c r="G138" i="21"/>
  <c r="F138" i="21"/>
  <c r="E138" i="21"/>
  <c r="D138" i="21"/>
  <c r="R133" i="21"/>
  <c r="Q133" i="21"/>
  <c r="P133" i="21"/>
  <c r="O133" i="21"/>
  <c r="N133" i="21"/>
  <c r="M133" i="21"/>
  <c r="L133" i="21"/>
  <c r="K133" i="21"/>
  <c r="J133" i="21"/>
  <c r="I133" i="21"/>
  <c r="H133" i="21"/>
  <c r="G133" i="21"/>
  <c r="F133" i="21"/>
  <c r="E133" i="21"/>
  <c r="D133" i="21"/>
  <c r="R129" i="21"/>
  <c r="Q129" i="21"/>
  <c r="P129" i="21"/>
  <c r="O129" i="21"/>
  <c r="N129" i="21"/>
  <c r="M129" i="21"/>
  <c r="L129" i="21"/>
  <c r="K129" i="21"/>
  <c r="J129" i="21"/>
  <c r="I129" i="21"/>
  <c r="H129" i="21"/>
  <c r="G129" i="21"/>
  <c r="F129" i="21"/>
  <c r="E129" i="21"/>
  <c r="D129" i="21"/>
  <c r="R125" i="21"/>
  <c r="Q125" i="21"/>
  <c r="P125" i="21"/>
  <c r="O125" i="21"/>
  <c r="N125" i="21"/>
  <c r="M125" i="21"/>
  <c r="L125" i="21"/>
  <c r="K125" i="21"/>
  <c r="J125" i="21"/>
  <c r="I125" i="21"/>
  <c r="H125" i="21"/>
  <c r="G125" i="21"/>
  <c r="F125" i="21"/>
  <c r="E125" i="21"/>
  <c r="D125" i="21"/>
  <c r="R121" i="21"/>
  <c r="Q121" i="21"/>
  <c r="P121" i="21"/>
  <c r="O121" i="21"/>
  <c r="N121" i="21"/>
  <c r="M121" i="21"/>
  <c r="L121" i="21"/>
  <c r="K121" i="21"/>
  <c r="J121" i="21"/>
  <c r="I121" i="21"/>
  <c r="H121" i="21"/>
  <c r="G121" i="21"/>
  <c r="F121" i="21"/>
  <c r="E121" i="21"/>
  <c r="D121" i="21"/>
  <c r="R117" i="21"/>
  <c r="Q117" i="21"/>
  <c r="P117" i="21"/>
  <c r="O117" i="21"/>
  <c r="N117" i="21"/>
  <c r="M117" i="21"/>
  <c r="L117" i="21"/>
  <c r="K117" i="21"/>
  <c r="J117" i="21"/>
  <c r="I117" i="21"/>
  <c r="H117" i="21"/>
  <c r="G117" i="21"/>
  <c r="F117" i="21"/>
  <c r="E117" i="21"/>
  <c r="D117" i="21"/>
  <c r="R113" i="21"/>
  <c r="Q113" i="21"/>
  <c r="P113" i="21"/>
  <c r="O113" i="21"/>
  <c r="N113" i="21"/>
  <c r="M113" i="21"/>
  <c r="L113" i="21"/>
  <c r="K113" i="21"/>
  <c r="J113" i="21"/>
  <c r="I113" i="21"/>
  <c r="H113" i="21"/>
  <c r="G113" i="21"/>
  <c r="F113" i="21"/>
  <c r="E113" i="21"/>
  <c r="D113" i="21"/>
  <c r="R109" i="21"/>
  <c r="Q109" i="21"/>
  <c r="P109" i="21"/>
  <c r="O109" i="21"/>
  <c r="N109" i="21"/>
  <c r="M109" i="21"/>
  <c r="L109" i="21"/>
  <c r="K109" i="21"/>
  <c r="J109" i="21"/>
  <c r="I109" i="21"/>
  <c r="H109" i="21"/>
  <c r="G109" i="21"/>
  <c r="F109" i="21"/>
  <c r="E109" i="21"/>
  <c r="D109" i="21"/>
  <c r="R105" i="21"/>
  <c r="Q105" i="21"/>
  <c r="P105" i="21"/>
  <c r="O105" i="21"/>
  <c r="N105" i="21"/>
  <c r="M105" i="21"/>
  <c r="L105" i="21"/>
  <c r="K105" i="21"/>
  <c r="J105" i="21"/>
  <c r="I105" i="21"/>
  <c r="H105" i="21"/>
  <c r="G105" i="21"/>
  <c r="F105" i="21"/>
  <c r="E105" i="21"/>
  <c r="D105" i="21"/>
  <c r="R100" i="21"/>
  <c r="Q100" i="21"/>
  <c r="P100" i="21"/>
  <c r="O100" i="21"/>
  <c r="N100" i="21"/>
  <c r="M100" i="21"/>
  <c r="L100" i="21"/>
  <c r="K100" i="21"/>
  <c r="J100" i="21"/>
  <c r="I100" i="21"/>
  <c r="H100" i="21"/>
  <c r="G100" i="21"/>
  <c r="F100" i="21"/>
  <c r="E100" i="21"/>
  <c r="D100" i="21"/>
  <c r="R91" i="21"/>
  <c r="R90" i="21" s="1"/>
  <c r="Q91" i="21"/>
  <c r="P91" i="21"/>
  <c r="P90" i="21" s="1"/>
  <c r="O91" i="21"/>
  <c r="N91" i="21"/>
  <c r="N90" i="21" s="1"/>
  <c r="M91" i="21"/>
  <c r="L91" i="21"/>
  <c r="K91" i="21"/>
  <c r="J91" i="21"/>
  <c r="J90" i="21" s="1"/>
  <c r="I91" i="21"/>
  <c r="H91" i="21"/>
  <c r="H90" i="21" s="1"/>
  <c r="G91" i="21"/>
  <c r="F91" i="21"/>
  <c r="F90" i="21" s="1"/>
  <c r="E91" i="21"/>
  <c r="D91" i="21"/>
  <c r="R86" i="21"/>
  <c r="Q86" i="21"/>
  <c r="P86" i="21"/>
  <c r="O86" i="21"/>
  <c r="N86" i="21"/>
  <c r="M86" i="21"/>
  <c r="L86" i="21"/>
  <c r="K86" i="21"/>
  <c r="J86" i="21"/>
  <c r="I86" i="21"/>
  <c r="H86" i="21"/>
  <c r="G86" i="21"/>
  <c r="F86" i="21"/>
  <c r="E86" i="21"/>
  <c r="D86" i="21"/>
  <c r="R82" i="21"/>
  <c r="R81" i="21"/>
  <c r="Q82" i="21"/>
  <c r="Q81" i="21" s="1"/>
  <c r="P82" i="21"/>
  <c r="O82" i="21"/>
  <c r="O81" i="21"/>
  <c r="N82" i="21"/>
  <c r="M82" i="21"/>
  <c r="L82" i="21"/>
  <c r="L81" i="21" s="1"/>
  <c r="K82" i="21"/>
  <c r="K81" i="21" s="1"/>
  <c r="J82" i="21"/>
  <c r="I82" i="21"/>
  <c r="H82" i="21"/>
  <c r="H81" i="21" s="1"/>
  <c r="G82" i="21"/>
  <c r="G81" i="21" s="1"/>
  <c r="F82" i="21"/>
  <c r="E82" i="21"/>
  <c r="D82" i="21"/>
  <c r="D81" i="21" s="1"/>
  <c r="F24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R167" i="20"/>
  <c r="R25" i="20" s="1"/>
  <c r="Q167" i="20"/>
  <c r="Q25" i="20" s="1"/>
  <c r="P167" i="20"/>
  <c r="P25" i="20" s="1"/>
  <c r="N167" i="20"/>
  <c r="N25" i="20" s="1"/>
  <c r="M167" i="20"/>
  <c r="M25" i="20" s="1"/>
  <c r="L167" i="20"/>
  <c r="L25" i="20" s="1"/>
  <c r="K167" i="20"/>
  <c r="K25" i="20" s="1"/>
  <c r="R163" i="20"/>
  <c r="R24" i="20" s="1"/>
  <c r="Q163" i="20"/>
  <c r="Q24" i="20" s="1"/>
  <c r="P163" i="20"/>
  <c r="P24" i="20"/>
  <c r="O163" i="20"/>
  <c r="O24" i="20" s="1"/>
  <c r="N163" i="20"/>
  <c r="M163" i="20"/>
  <c r="L163" i="20"/>
  <c r="L24" i="20" s="1"/>
  <c r="K163" i="20"/>
  <c r="K24" i="20" s="1"/>
  <c r="J163" i="20"/>
  <c r="J24" i="20" s="1"/>
  <c r="I163" i="20"/>
  <c r="H163" i="20"/>
  <c r="H24" i="20" s="1"/>
  <c r="G163" i="20"/>
  <c r="G24" i="20" s="1"/>
  <c r="F163" i="20"/>
  <c r="F24" i="20" s="1"/>
  <c r="E163" i="20"/>
  <c r="D163" i="20"/>
  <c r="D24" i="20" s="1"/>
  <c r="R156" i="20"/>
  <c r="R23" i="20" s="1"/>
  <c r="Q156" i="20"/>
  <c r="Q23" i="20" s="1"/>
  <c r="N156" i="20"/>
  <c r="N23" i="20" s="1"/>
  <c r="M156" i="20"/>
  <c r="M23" i="20" s="1"/>
  <c r="L156" i="20"/>
  <c r="L23" i="20" s="1"/>
  <c r="K156" i="20"/>
  <c r="K23" i="20" s="1"/>
  <c r="R147" i="20"/>
  <c r="R22" i="20" s="1"/>
  <c r="Q147" i="20"/>
  <c r="Q22" i="20" s="1"/>
  <c r="P147" i="20"/>
  <c r="O147" i="20"/>
  <c r="O22" i="20" s="1"/>
  <c r="N147" i="20"/>
  <c r="N22" i="20" s="1"/>
  <c r="M147" i="20"/>
  <c r="M22" i="20" s="1"/>
  <c r="L147" i="20"/>
  <c r="L22" i="20" s="1"/>
  <c r="K147" i="20"/>
  <c r="K22" i="20" s="1"/>
  <c r="J147" i="20"/>
  <c r="J22" i="20" s="1"/>
  <c r="I147" i="20"/>
  <c r="I22" i="20" s="1"/>
  <c r="H147" i="20"/>
  <c r="H22" i="20" s="1"/>
  <c r="G147" i="20"/>
  <c r="G22" i="20" s="1"/>
  <c r="F147" i="20"/>
  <c r="F22" i="20" s="1"/>
  <c r="E147" i="20"/>
  <c r="E22" i="20" s="1"/>
  <c r="D147" i="20"/>
  <c r="D22" i="20" s="1"/>
  <c r="R143" i="20"/>
  <c r="Q143" i="20"/>
  <c r="P143" i="20"/>
  <c r="O143" i="20"/>
  <c r="N143" i="20"/>
  <c r="M143" i="20"/>
  <c r="L143" i="20"/>
  <c r="K143" i="20"/>
  <c r="J143" i="20"/>
  <c r="I143" i="20"/>
  <c r="H143" i="20"/>
  <c r="G143" i="20"/>
  <c r="F143" i="20"/>
  <c r="E143" i="20"/>
  <c r="D143" i="20"/>
  <c r="R139" i="20"/>
  <c r="R138" i="20" s="1"/>
  <c r="Q139" i="20"/>
  <c r="P139" i="20"/>
  <c r="O139" i="20"/>
  <c r="N139" i="20"/>
  <c r="N138" i="20" s="1"/>
  <c r="M139" i="20"/>
  <c r="L139" i="20"/>
  <c r="K139" i="20"/>
  <c r="J139" i="20"/>
  <c r="I139" i="20"/>
  <c r="H139" i="20"/>
  <c r="G139" i="20"/>
  <c r="F139" i="20"/>
  <c r="E139" i="20"/>
  <c r="E138" i="20" s="1"/>
  <c r="D139" i="20"/>
  <c r="R134" i="20"/>
  <c r="Q134" i="20"/>
  <c r="P134" i="20"/>
  <c r="O134" i="20"/>
  <c r="N134" i="20"/>
  <c r="M134" i="20"/>
  <c r="L134" i="20"/>
  <c r="K134" i="20"/>
  <c r="J134" i="20"/>
  <c r="I134" i="20"/>
  <c r="H134" i="20"/>
  <c r="G134" i="20"/>
  <c r="F134" i="20"/>
  <c r="E134" i="20"/>
  <c r="D134" i="20"/>
  <c r="R130" i="20"/>
  <c r="Q130" i="20"/>
  <c r="P130" i="20"/>
  <c r="O130" i="20"/>
  <c r="N130" i="20"/>
  <c r="M130" i="20"/>
  <c r="L130" i="20"/>
  <c r="K130" i="20"/>
  <c r="J130" i="20"/>
  <c r="I130" i="20"/>
  <c r="H130" i="20"/>
  <c r="G130" i="20"/>
  <c r="F130" i="20"/>
  <c r="E130" i="20"/>
  <c r="D130" i="20"/>
  <c r="R126" i="20"/>
  <c r="Q126" i="20"/>
  <c r="P126" i="20"/>
  <c r="O126" i="20"/>
  <c r="N126" i="20"/>
  <c r="M126" i="20"/>
  <c r="L126" i="20"/>
  <c r="K126" i="20"/>
  <c r="J126" i="20"/>
  <c r="I126" i="20"/>
  <c r="H126" i="20"/>
  <c r="G126" i="20"/>
  <c r="F126" i="20"/>
  <c r="E126" i="20"/>
  <c r="D126" i="20"/>
  <c r="R122" i="20"/>
  <c r="Q122" i="20"/>
  <c r="P122" i="20"/>
  <c r="N122" i="20"/>
  <c r="M122" i="20"/>
  <c r="L122" i="20"/>
  <c r="K122" i="20"/>
  <c r="R118" i="20"/>
  <c r="Q118" i="20"/>
  <c r="P118" i="20"/>
  <c r="O118" i="20"/>
  <c r="N118" i="20"/>
  <c r="M118" i="20"/>
  <c r="L118" i="20"/>
  <c r="K118" i="20"/>
  <c r="J118" i="20"/>
  <c r="I118" i="20"/>
  <c r="H118" i="20"/>
  <c r="G118" i="20"/>
  <c r="F118" i="20"/>
  <c r="E118" i="20"/>
  <c r="D118" i="20"/>
  <c r="R114" i="20"/>
  <c r="Q114" i="20"/>
  <c r="P114" i="20"/>
  <c r="O114" i="20"/>
  <c r="N114" i="20"/>
  <c r="M114" i="20"/>
  <c r="L114" i="20"/>
  <c r="K114" i="20"/>
  <c r="J114" i="20"/>
  <c r="I114" i="20"/>
  <c r="H114" i="20"/>
  <c r="G114" i="20"/>
  <c r="F114" i="20"/>
  <c r="E114" i="20"/>
  <c r="D114" i="20"/>
  <c r="R110" i="20"/>
  <c r="Q110" i="20"/>
  <c r="P110" i="20"/>
  <c r="O110" i="20"/>
  <c r="N110" i="20"/>
  <c r="M110" i="20"/>
  <c r="L110" i="20"/>
  <c r="K110" i="20"/>
  <c r="J110" i="20"/>
  <c r="I110" i="20"/>
  <c r="H110" i="20"/>
  <c r="G110" i="20"/>
  <c r="F110" i="20"/>
  <c r="E110" i="20"/>
  <c r="D110" i="20"/>
  <c r="R106" i="20"/>
  <c r="Q106" i="20"/>
  <c r="P106" i="20"/>
  <c r="O106" i="20"/>
  <c r="N106" i="20"/>
  <c r="M106" i="20"/>
  <c r="L106" i="20"/>
  <c r="K106" i="20"/>
  <c r="J106" i="20"/>
  <c r="I106" i="20"/>
  <c r="H106" i="20"/>
  <c r="G106" i="20"/>
  <c r="F106" i="20"/>
  <c r="E106" i="20"/>
  <c r="D106" i="20"/>
  <c r="R101" i="20"/>
  <c r="Q101" i="20"/>
  <c r="P101" i="20"/>
  <c r="O101" i="20"/>
  <c r="N101" i="20"/>
  <c r="M101" i="20"/>
  <c r="L101" i="20"/>
  <c r="K101" i="20"/>
  <c r="J101" i="20"/>
  <c r="I101" i="20"/>
  <c r="H101" i="20"/>
  <c r="G101" i="20"/>
  <c r="F101" i="20"/>
  <c r="E101" i="20"/>
  <c r="D101" i="20"/>
  <c r="R92" i="20"/>
  <c r="Q92" i="20"/>
  <c r="P92" i="20"/>
  <c r="P91" i="20" s="1"/>
  <c r="N92" i="20"/>
  <c r="M92" i="20"/>
  <c r="L92" i="20"/>
  <c r="K92" i="20"/>
  <c r="K91" i="20" s="1"/>
  <c r="H92" i="20"/>
  <c r="H91" i="20" s="1"/>
  <c r="R87" i="20"/>
  <c r="Q87" i="20"/>
  <c r="Q82" i="20" s="1"/>
  <c r="P87" i="20"/>
  <c r="O87" i="20"/>
  <c r="N87" i="20"/>
  <c r="M87" i="20"/>
  <c r="M82" i="20" s="1"/>
  <c r="L87" i="20"/>
  <c r="K87" i="20"/>
  <c r="J87" i="20"/>
  <c r="I87" i="20"/>
  <c r="H87" i="20"/>
  <c r="G87" i="20"/>
  <c r="F87" i="20"/>
  <c r="E87" i="20"/>
  <c r="D87" i="20"/>
  <c r="R83" i="20"/>
  <c r="R82" i="20" s="1"/>
  <c r="Q83" i="20"/>
  <c r="O83" i="20"/>
  <c r="O82" i="20" s="1"/>
  <c r="N83" i="20"/>
  <c r="N82" i="20" s="1"/>
  <c r="M83" i="20"/>
  <c r="L83" i="20"/>
  <c r="K83" i="20"/>
  <c r="K82" i="20" s="1"/>
  <c r="I83" i="20"/>
  <c r="H83" i="20"/>
  <c r="N24" i="20"/>
  <c r="M24" i="20"/>
  <c r="I24" i="20"/>
  <c r="E24" i="20"/>
  <c r="P22" i="20"/>
  <c r="R20" i="20"/>
  <c r="Q20" i="20"/>
  <c r="P20" i="20"/>
  <c r="O20" i="20"/>
  <c r="N20" i="20"/>
  <c r="M20" i="20"/>
  <c r="L20" i="20"/>
  <c r="K20" i="20"/>
  <c r="J20" i="20"/>
  <c r="I20" i="20"/>
  <c r="H20" i="20"/>
  <c r="G20" i="20"/>
  <c r="F20" i="20"/>
  <c r="E20" i="20"/>
  <c r="R167" i="19"/>
  <c r="R25" i="19" s="1"/>
  <c r="Q167" i="19"/>
  <c r="Q25" i="19" s="1"/>
  <c r="P167" i="19"/>
  <c r="P25" i="19" s="1"/>
  <c r="O167" i="19"/>
  <c r="O25" i="19" s="1"/>
  <c r="N167" i="19"/>
  <c r="N25" i="19" s="1"/>
  <c r="M167" i="19"/>
  <c r="M25" i="19" s="1"/>
  <c r="L167" i="19"/>
  <c r="L25" i="19" s="1"/>
  <c r="K167" i="19"/>
  <c r="K25" i="19" s="1"/>
  <c r="J167" i="19"/>
  <c r="J25" i="19" s="1"/>
  <c r="I167" i="19"/>
  <c r="I25" i="19" s="1"/>
  <c r="H167" i="19"/>
  <c r="H25" i="19" s="1"/>
  <c r="G167" i="19"/>
  <c r="G25" i="19" s="1"/>
  <c r="F167" i="19"/>
  <c r="F25" i="19" s="1"/>
  <c r="E167" i="19"/>
  <c r="E25" i="19" s="1"/>
  <c r="R163" i="19"/>
  <c r="R24" i="19" s="1"/>
  <c r="Q163" i="19"/>
  <c r="Q24" i="19" s="1"/>
  <c r="P163" i="19"/>
  <c r="P24" i="19" s="1"/>
  <c r="O163" i="19"/>
  <c r="O24" i="19" s="1"/>
  <c r="N163" i="19"/>
  <c r="N24" i="19"/>
  <c r="M163" i="19"/>
  <c r="M24" i="19" s="1"/>
  <c r="L163" i="19"/>
  <c r="L24" i="19" s="1"/>
  <c r="K163" i="19"/>
  <c r="J163" i="19"/>
  <c r="J24" i="19" s="1"/>
  <c r="I163" i="19"/>
  <c r="I24" i="19" s="1"/>
  <c r="H163" i="19"/>
  <c r="H24" i="19" s="1"/>
  <c r="G163" i="19"/>
  <c r="G24" i="19" s="1"/>
  <c r="F163" i="19"/>
  <c r="F24" i="19" s="1"/>
  <c r="E163" i="19"/>
  <c r="E24" i="19" s="1"/>
  <c r="R156" i="19"/>
  <c r="R23" i="19" s="1"/>
  <c r="Q156" i="19"/>
  <c r="Q23" i="19" s="1"/>
  <c r="P156" i="19"/>
  <c r="P23" i="19" s="1"/>
  <c r="O156" i="19"/>
  <c r="O23" i="19" s="1"/>
  <c r="N156" i="19"/>
  <c r="N23" i="19" s="1"/>
  <c r="M156" i="19"/>
  <c r="M23" i="19" s="1"/>
  <c r="L156" i="19"/>
  <c r="L23" i="19" s="1"/>
  <c r="K156" i="19"/>
  <c r="K23" i="19" s="1"/>
  <c r="J156" i="19"/>
  <c r="J23" i="19" s="1"/>
  <c r="I156" i="19"/>
  <c r="I23" i="19" s="1"/>
  <c r="H156" i="19"/>
  <c r="G156" i="19"/>
  <c r="G23" i="19" s="1"/>
  <c r="F156" i="19"/>
  <c r="F23" i="19" s="1"/>
  <c r="E156" i="19"/>
  <c r="E23" i="19" s="1"/>
  <c r="R147" i="19"/>
  <c r="R22" i="19" s="1"/>
  <c r="Q147" i="19"/>
  <c r="Q22" i="19" s="1"/>
  <c r="P147" i="19"/>
  <c r="P22" i="19" s="1"/>
  <c r="O147" i="19"/>
  <c r="N147" i="19"/>
  <c r="N22" i="19" s="1"/>
  <c r="M147" i="19"/>
  <c r="M22" i="19" s="1"/>
  <c r="L147" i="19"/>
  <c r="L22" i="19" s="1"/>
  <c r="K147" i="19"/>
  <c r="K22" i="19" s="1"/>
  <c r="J147" i="19"/>
  <c r="J22" i="19" s="1"/>
  <c r="I147" i="19"/>
  <c r="H147" i="19"/>
  <c r="H22" i="19" s="1"/>
  <c r="G147" i="19"/>
  <c r="F147" i="19"/>
  <c r="F22" i="19" s="1"/>
  <c r="E147" i="19"/>
  <c r="E22" i="19" s="1"/>
  <c r="R143" i="19"/>
  <c r="R138" i="19" s="1"/>
  <c r="Q143" i="19"/>
  <c r="P143" i="19"/>
  <c r="O143" i="19"/>
  <c r="N143" i="19"/>
  <c r="N138" i="19" s="1"/>
  <c r="M143" i="19"/>
  <c r="L143" i="19"/>
  <c r="K143" i="19"/>
  <c r="J143" i="19"/>
  <c r="J138" i="19" s="1"/>
  <c r="I143" i="19"/>
  <c r="H143" i="19"/>
  <c r="G143" i="19"/>
  <c r="F143" i="19"/>
  <c r="E143" i="19"/>
  <c r="R139" i="19"/>
  <c r="Q139" i="19"/>
  <c r="P139" i="19"/>
  <c r="P138" i="19" s="1"/>
  <c r="O139" i="19"/>
  <c r="N139" i="19"/>
  <c r="M139" i="19"/>
  <c r="L139" i="19"/>
  <c r="L138" i="19" s="1"/>
  <c r="K139" i="19"/>
  <c r="J139" i="19"/>
  <c r="I139" i="19"/>
  <c r="H139" i="19"/>
  <c r="H138" i="19" s="1"/>
  <c r="G139" i="19"/>
  <c r="F139" i="19"/>
  <c r="E139" i="19"/>
  <c r="R134" i="19"/>
  <c r="Q134" i="19"/>
  <c r="P134" i="19"/>
  <c r="O134" i="19"/>
  <c r="N134" i="19"/>
  <c r="M134" i="19"/>
  <c r="L134" i="19"/>
  <c r="K134" i="19"/>
  <c r="J134" i="19"/>
  <c r="I134" i="19"/>
  <c r="H134" i="19"/>
  <c r="G134" i="19"/>
  <c r="F134" i="19"/>
  <c r="E134" i="19"/>
  <c r="R130" i="19"/>
  <c r="Q130" i="19"/>
  <c r="P130" i="19"/>
  <c r="O130" i="19"/>
  <c r="N130" i="19"/>
  <c r="M130" i="19"/>
  <c r="L130" i="19"/>
  <c r="K130" i="19"/>
  <c r="J130" i="19"/>
  <c r="I130" i="19"/>
  <c r="H130" i="19"/>
  <c r="G130" i="19"/>
  <c r="F130" i="19"/>
  <c r="E130" i="19"/>
  <c r="R126" i="19"/>
  <c r="Q126" i="19"/>
  <c r="P126" i="19"/>
  <c r="O126" i="19"/>
  <c r="N126" i="19"/>
  <c r="M126" i="19"/>
  <c r="L126" i="19"/>
  <c r="K126" i="19"/>
  <c r="J126" i="19"/>
  <c r="I126" i="19"/>
  <c r="H126" i="19"/>
  <c r="G126" i="19"/>
  <c r="F126" i="19"/>
  <c r="E126" i="19"/>
  <c r="R122" i="19"/>
  <c r="Q122" i="19"/>
  <c r="P122" i="19"/>
  <c r="O122" i="19"/>
  <c r="N122" i="19"/>
  <c r="M122" i="19"/>
  <c r="L122" i="19"/>
  <c r="K122" i="19"/>
  <c r="J122" i="19"/>
  <c r="I122" i="19"/>
  <c r="H122" i="19"/>
  <c r="G122" i="19"/>
  <c r="F122" i="19"/>
  <c r="E122" i="19"/>
  <c r="R118" i="19"/>
  <c r="Q118" i="19"/>
  <c r="P118" i="19"/>
  <c r="O118" i="19"/>
  <c r="N118" i="19"/>
  <c r="M118" i="19"/>
  <c r="L118" i="19"/>
  <c r="K118" i="19"/>
  <c r="J118" i="19"/>
  <c r="I118" i="19"/>
  <c r="H118" i="19"/>
  <c r="G118" i="19"/>
  <c r="F118" i="19"/>
  <c r="E118" i="19"/>
  <c r="R114" i="19"/>
  <c r="Q114" i="19"/>
  <c r="P114" i="19"/>
  <c r="O114" i="19"/>
  <c r="N114" i="19"/>
  <c r="M114" i="19"/>
  <c r="L114" i="19"/>
  <c r="K114" i="19"/>
  <c r="J114" i="19"/>
  <c r="I114" i="19"/>
  <c r="H114" i="19"/>
  <c r="G114" i="19"/>
  <c r="F114" i="19"/>
  <c r="E114" i="19"/>
  <c r="R110" i="19"/>
  <c r="Q110" i="19"/>
  <c r="P110" i="19"/>
  <c r="O110" i="19"/>
  <c r="N110" i="19"/>
  <c r="M110" i="19"/>
  <c r="L110" i="19"/>
  <c r="K110" i="19"/>
  <c r="J110" i="19"/>
  <c r="I110" i="19"/>
  <c r="H110" i="19"/>
  <c r="G110" i="19"/>
  <c r="F110" i="19"/>
  <c r="E110" i="19"/>
  <c r="R106" i="19"/>
  <c r="Q106" i="19"/>
  <c r="Q105" i="19"/>
  <c r="P106" i="19"/>
  <c r="O106" i="19"/>
  <c r="N106" i="19"/>
  <c r="M106" i="19"/>
  <c r="M105" i="19" s="1"/>
  <c r="L106" i="19"/>
  <c r="K106" i="19"/>
  <c r="J106" i="19"/>
  <c r="I106" i="19"/>
  <c r="I105" i="19" s="1"/>
  <c r="H106" i="19"/>
  <c r="G106" i="19"/>
  <c r="F106" i="19"/>
  <c r="E106" i="19"/>
  <c r="R101" i="19"/>
  <c r="R91" i="19" s="1"/>
  <c r="Q101" i="19"/>
  <c r="P101" i="19"/>
  <c r="O101" i="19"/>
  <c r="O91" i="19" s="1"/>
  <c r="N101" i="19"/>
  <c r="N91" i="19" s="1"/>
  <c r="M101" i="19"/>
  <c r="M91" i="19" s="1"/>
  <c r="L101" i="19"/>
  <c r="L91" i="19" s="1"/>
  <c r="K101" i="19"/>
  <c r="K91" i="19" s="1"/>
  <c r="J101" i="19"/>
  <c r="J91" i="19" s="1"/>
  <c r="I101" i="19"/>
  <c r="H101" i="19"/>
  <c r="H91" i="19" s="1"/>
  <c r="G101" i="19"/>
  <c r="G91" i="19" s="1"/>
  <c r="F101" i="19"/>
  <c r="F91" i="19" s="1"/>
  <c r="E101" i="19"/>
  <c r="R87" i="19"/>
  <c r="Q87" i="19"/>
  <c r="P87" i="19"/>
  <c r="O87" i="19"/>
  <c r="N87" i="19"/>
  <c r="M87" i="19"/>
  <c r="L87" i="19"/>
  <c r="K87" i="19"/>
  <c r="J87" i="19"/>
  <c r="I87" i="19"/>
  <c r="H87" i="19"/>
  <c r="G87" i="19"/>
  <c r="F87" i="19"/>
  <c r="E87" i="19"/>
  <c r="R83" i="19"/>
  <c r="Q83" i="19"/>
  <c r="P83" i="19"/>
  <c r="P82" i="19" s="1"/>
  <c r="O83" i="19"/>
  <c r="N83" i="19"/>
  <c r="M83" i="19"/>
  <c r="L83" i="19"/>
  <c r="K83" i="19"/>
  <c r="J83" i="19"/>
  <c r="I83" i="19"/>
  <c r="H83" i="19"/>
  <c r="G83" i="19"/>
  <c r="F83" i="19"/>
  <c r="E83" i="19"/>
  <c r="K24" i="19"/>
  <c r="H23" i="19"/>
  <c r="O22" i="19"/>
  <c r="I22" i="19"/>
  <c r="G22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O167" i="18"/>
  <c r="O25" i="18" s="1"/>
  <c r="N167" i="18"/>
  <c r="N25" i="18" s="1"/>
  <c r="R163" i="18"/>
  <c r="R24" i="18" s="1"/>
  <c r="Q163" i="18"/>
  <c r="Q24" i="18" s="1"/>
  <c r="P163" i="18"/>
  <c r="P24" i="18" s="1"/>
  <c r="O163" i="18"/>
  <c r="N163" i="18"/>
  <c r="N24" i="18" s="1"/>
  <c r="M163" i="18"/>
  <c r="M24" i="18" s="1"/>
  <c r="L163" i="18"/>
  <c r="L24" i="18"/>
  <c r="K163" i="18"/>
  <c r="K24" i="18" s="1"/>
  <c r="J163" i="18"/>
  <c r="J24" i="18" s="1"/>
  <c r="I163" i="18"/>
  <c r="I24" i="18" s="1"/>
  <c r="H163" i="18"/>
  <c r="H24" i="18" s="1"/>
  <c r="G163" i="18"/>
  <c r="F163" i="18"/>
  <c r="F24" i="18" s="1"/>
  <c r="E163" i="18"/>
  <c r="E24" i="18" s="1"/>
  <c r="O156" i="18"/>
  <c r="O23" i="18" s="1"/>
  <c r="N156" i="18"/>
  <c r="N23" i="18" s="1"/>
  <c r="H156" i="18"/>
  <c r="H23" i="18" s="1"/>
  <c r="R147" i="18"/>
  <c r="R22" i="18" s="1"/>
  <c r="Q147" i="18"/>
  <c r="Q22" i="18" s="1"/>
  <c r="P147" i="18"/>
  <c r="P22" i="18" s="1"/>
  <c r="O147" i="18"/>
  <c r="O22" i="18" s="1"/>
  <c r="N147" i="18"/>
  <c r="N22" i="18" s="1"/>
  <c r="M147" i="18"/>
  <c r="M22" i="18" s="1"/>
  <c r="L147" i="18"/>
  <c r="L22" i="18" s="1"/>
  <c r="K147" i="18"/>
  <c r="K22" i="18" s="1"/>
  <c r="J147" i="18"/>
  <c r="J22" i="18" s="1"/>
  <c r="I147" i="18"/>
  <c r="I22" i="18" s="1"/>
  <c r="H147" i="18"/>
  <c r="H22" i="18" s="1"/>
  <c r="G147" i="18"/>
  <c r="G22" i="18" s="1"/>
  <c r="F147" i="18"/>
  <c r="F22" i="18" s="1"/>
  <c r="E147" i="18"/>
  <c r="E22" i="18" s="1"/>
  <c r="R143" i="18"/>
  <c r="Q143" i="18"/>
  <c r="P143" i="18"/>
  <c r="O143" i="18"/>
  <c r="O138" i="18" s="1"/>
  <c r="N143" i="18"/>
  <c r="M143" i="18"/>
  <c r="L143" i="18"/>
  <c r="L138" i="18" s="1"/>
  <c r="K143" i="18"/>
  <c r="J143" i="18"/>
  <c r="I143" i="18"/>
  <c r="H143" i="18"/>
  <c r="G143" i="18"/>
  <c r="F143" i="18"/>
  <c r="E143" i="18"/>
  <c r="R139" i="18"/>
  <c r="Q139" i="18"/>
  <c r="P139" i="18"/>
  <c r="O139" i="18"/>
  <c r="N139" i="18"/>
  <c r="M139" i="18"/>
  <c r="L139" i="18"/>
  <c r="K139" i="18"/>
  <c r="J139" i="18"/>
  <c r="I139" i="18"/>
  <c r="H139" i="18"/>
  <c r="G139" i="18"/>
  <c r="F139" i="18"/>
  <c r="E139" i="18"/>
  <c r="R134" i="18"/>
  <c r="Q134" i="18"/>
  <c r="P134" i="18"/>
  <c r="O134" i="18"/>
  <c r="N134" i="18"/>
  <c r="M134" i="18"/>
  <c r="L134" i="18"/>
  <c r="K134" i="18"/>
  <c r="J134" i="18"/>
  <c r="I134" i="18"/>
  <c r="H134" i="18"/>
  <c r="G134" i="18"/>
  <c r="F134" i="18"/>
  <c r="E134" i="18"/>
  <c r="R130" i="18"/>
  <c r="Q130" i="18"/>
  <c r="P130" i="18"/>
  <c r="O130" i="18"/>
  <c r="N130" i="18"/>
  <c r="M130" i="18"/>
  <c r="L130" i="18"/>
  <c r="K130" i="18"/>
  <c r="J130" i="18"/>
  <c r="I130" i="18"/>
  <c r="H130" i="18"/>
  <c r="G130" i="18"/>
  <c r="F130" i="18"/>
  <c r="E130" i="18"/>
  <c r="R126" i="18"/>
  <c r="Q126" i="18"/>
  <c r="P126" i="18"/>
  <c r="O126" i="18"/>
  <c r="N126" i="18"/>
  <c r="M126" i="18"/>
  <c r="L126" i="18"/>
  <c r="K126" i="18"/>
  <c r="J126" i="18"/>
  <c r="I126" i="18"/>
  <c r="H126" i="18"/>
  <c r="G126" i="18"/>
  <c r="F126" i="18"/>
  <c r="E126" i="18"/>
  <c r="O122" i="18"/>
  <c r="N122" i="18"/>
  <c r="R118" i="18"/>
  <c r="Q118" i="18"/>
  <c r="P118" i="18"/>
  <c r="O118" i="18"/>
  <c r="N118" i="18"/>
  <c r="M118" i="18"/>
  <c r="L118" i="18"/>
  <c r="K118" i="18"/>
  <c r="J118" i="18"/>
  <c r="I118" i="18"/>
  <c r="H118" i="18"/>
  <c r="G118" i="18"/>
  <c r="F118" i="18"/>
  <c r="E118" i="18"/>
  <c r="R114" i="18"/>
  <c r="Q114" i="18"/>
  <c r="P114" i="18"/>
  <c r="O114" i="18"/>
  <c r="N114" i="18"/>
  <c r="M114" i="18"/>
  <c r="L114" i="18"/>
  <c r="K114" i="18"/>
  <c r="J114" i="18"/>
  <c r="I114" i="18"/>
  <c r="H114" i="18"/>
  <c r="G114" i="18"/>
  <c r="F114" i="18"/>
  <c r="E114" i="18"/>
  <c r="R110" i="18"/>
  <c r="Q110" i="18"/>
  <c r="P110" i="18"/>
  <c r="O110" i="18"/>
  <c r="N110" i="18"/>
  <c r="M110" i="18"/>
  <c r="L110" i="18"/>
  <c r="K110" i="18"/>
  <c r="J110" i="18"/>
  <c r="I110" i="18"/>
  <c r="H110" i="18"/>
  <c r="G110" i="18"/>
  <c r="F110" i="18"/>
  <c r="E110" i="18"/>
  <c r="R106" i="18"/>
  <c r="Q106" i="18"/>
  <c r="P106" i="18"/>
  <c r="O106" i="18"/>
  <c r="N106" i="18"/>
  <c r="M106" i="18"/>
  <c r="L106" i="18"/>
  <c r="K106" i="18"/>
  <c r="J106" i="18"/>
  <c r="I106" i="18"/>
  <c r="H106" i="18"/>
  <c r="G106" i="18"/>
  <c r="F106" i="18"/>
  <c r="E106" i="18"/>
  <c r="R101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O92" i="18"/>
  <c r="O91" i="18" s="1"/>
  <c r="N92" i="18"/>
  <c r="N91" i="18" s="1"/>
  <c r="R87" i="18"/>
  <c r="Q87" i="18"/>
  <c r="P87" i="18"/>
  <c r="O87" i="18"/>
  <c r="N87" i="18"/>
  <c r="M87" i="18"/>
  <c r="L87" i="18"/>
  <c r="K87" i="18"/>
  <c r="J87" i="18"/>
  <c r="I87" i="18"/>
  <c r="H87" i="18"/>
  <c r="H82" i="18" s="1"/>
  <c r="G87" i="18"/>
  <c r="F87" i="18"/>
  <c r="E87" i="18"/>
  <c r="P83" i="18"/>
  <c r="P82" i="18" s="1"/>
  <c r="O83" i="18"/>
  <c r="O82" i="18" s="1"/>
  <c r="N83" i="18"/>
  <c r="N82" i="18" s="1"/>
  <c r="H83" i="18"/>
  <c r="G83" i="18"/>
  <c r="O24" i="18"/>
  <c r="G24" i="18"/>
  <c r="R20" i="18"/>
  <c r="Q20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R20" i="17"/>
  <c r="Q167" i="17"/>
  <c r="Q25" i="17" s="1"/>
  <c r="R163" i="17"/>
  <c r="R24" i="17" s="1"/>
  <c r="Q163" i="17"/>
  <c r="Q24" i="17" s="1"/>
  <c r="P163" i="17"/>
  <c r="P24" i="17" s="1"/>
  <c r="O163" i="17"/>
  <c r="O24" i="17" s="1"/>
  <c r="N163" i="17"/>
  <c r="N24" i="17" s="1"/>
  <c r="M163" i="17"/>
  <c r="M24" i="17" s="1"/>
  <c r="L163" i="17"/>
  <c r="L24" i="17" s="1"/>
  <c r="K163" i="17"/>
  <c r="K24" i="17" s="1"/>
  <c r="J163" i="17"/>
  <c r="J24" i="17" s="1"/>
  <c r="I163" i="17"/>
  <c r="I24" i="17" s="1"/>
  <c r="H163" i="17"/>
  <c r="H24" i="17" s="1"/>
  <c r="G163" i="17"/>
  <c r="G24" i="17" s="1"/>
  <c r="F163" i="17"/>
  <c r="F24" i="17" s="1"/>
  <c r="E163" i="17"/>
  <c r="E24" i="17" s="1"/>
  <c r="Q156" i="17"/>
  <c r="Q23" i="17" s="1"/>
  <c r="R147" i="17"/>
  <c r="R22" i="17" s="1"/>
  <c r="Q147" i="17"/>
  <c r="Q22" i="17" s="1"/>
  <c r="P147" i="17"/>
  <c r="P22" i="17" s="1"/>
  <c r="O147" i="17"/>
  <c r="O22" i="17" s="1"/>
  <c r="N147" i="17"/>
  <c r="N22" i="17" s="1"/>
  <c r="M147" i="17"/>
  <c r="M22" i="17" s="1"/>
  <c r="L147" i="17"/>
  <c r="L22" i="17" s="1"/>
  <c r="K147" i="17"/>
  <c r="K22" i="17" s="1"/>
  <c r="J147" i="17"/>
  <c r="J22" i="17" s="1"/>
  <c r="I147" i="17"/>
  <c r="I22" i="17" s="1"/>
  <c r="H147" i="17"/>
  <c r="H22" i="17" s="1"/>
  <c r="G147" i="17"/>
  <c r="G22" i="17" s="1"/>
  <c r="F147" i="17"/>
  <c r="E147" i="17"/>
  <c r="E22" i="17" s="1"/>
  <c r="R143" i="17"/>
  <c r="Q143" i="17"/>
  <c r="P143" i="17"/>
  <c r="O143" i="17"/>
  <c r="N143" i="17"/>
  <c r="M143" i="17"/>
  <c r="L143" i="17"/>
  <c r="K143" i="17"/>
  <c r="J143" i="17"/>
  <c r="I143" i="17"/>
  <c r="H143" i="17"/>
  <c r="G143" i="17"/>
  <c r="F143" i="17"/>
  <c r="E143" i="17"/>
  <c r="R139" i="17"/>
  <c r="Q139" i="17"/>
  <c r="P139" i="17"/>
  <c r="O139" i="17"/>
  <c r="N139" i="17"/>
  <c r="M139" i="17"/>
  <c r="L139" i="17"/>
  <c r="K139" i="17"/>
  <c r="J139" i="17"/>
  <c r="I139" i="17"/>
  <c r="H139" i="17"/>
  <c r="H138" i="17" s="1"/>
  <c r="G139" i="17"/>
  <c r="F139" i="17"/>
  <c r="E139" i="17"/>
  <c r="R134" i="17"/>
  <c r="Q134" i="17"/>
  <c r="P134" i="17"/>
  <c r="O134" i="17"/>
  <c r="N134" i="17"/>
  <c r="M134" i="17"/>
  <c r="L134" i="17"/>
  <c r="K134" i="17"/>
  <c r="J134" i="17"/>
  <c r="I134" i="17"/>
  <c r="H134" i="17"/>
  <c r="G134" i="17"/>
  <c r="F134" i="17"/>
  <c r="E134" i="17"/>
  <c r="R130" i="17"/>
  <c r="Q130" i="17"/>
  <c r="P130" i="17"/>
  <c r="O130" i="17"/>
  <c r="N130" i="17"/>
  <c r="M130" i="17"/>
  <c r="L130" i="17"/>
  <c r="K130" i="17"/>
  <c r="J130" i="17"/>
  <c r="I130" i="17"/>
  <c r="H130" i="17"/>
  <c r="G130" i="17"/>
  <c r="F130" i="17"/>
  <c r="E130" i="17"/>
  <c r="R126" i="17"/>
  <c r="Q126" i="17"/>
  <c r="P126" i="17"/>
  <c r="O126" i="17"/>
  <c r="N126" i="17"/>
  <c r="M126" i="17"/>
  <c r="L126" i="17"/>
  <c r="K126" i="17"/>
  <c r="J126" i="17"/>
  <c r="I126" i="17"/>
  <c r="H126" i="17"/>
  <c r="G126" i="17"/>
  <c r="F126" i="17"/>
  <c r="E126" i="17"/>
  <c r="R118" i="17"/>
  <c r="Q118" i="17"/>
  <c r="P118" i="17"/>
  <c r="O118" i="17"/>
  <c r="N118" i="17"/>
  <c r="M118" i="17"/>
  <c r="L118" i="17"/>
  <c r="K118" i="17"/>
  <c r="J118" i="17"/>
  <c r="I118" i="17"/>
  <c r="H118" i="17"/>
  <c r="G118" i="17"/>
  <c r="F118" i="17"/>
  <c r="E118" i="17"/>
  <c r="R114" i="17"/>
  <c r="Q114" i="17"/>
  <c r="P114" i="17"/>
  <c r="O114" i="17"/>
  <c r="N114" i="17"/>
  <c r="M114" i="17"/>
  <c r="L114" i="17"/>
  <c r="K114" i="17"/>
  <c r="J114" i="17"/>
  <c r="I114" i="17"/>
  <c r="H114" i="17"/>
  <c r="G114" i="17"/>
  <c r="F114" i="17"/>
  <c r="E114" i="17"/>
  <c r="R110" i="17"/>
  <c r="Q110" i="17"/>
  <c r="P110" i="17"/>
  <c r="O110" i="17"/>
  <c r="N110" i="17"/>
  <c r="M110" i="17"/>
  <c r="L110" i="17"/>
  <c r="K110" i="17"/>
  <c r="J110" i="17"/>
  <c r="I110" i="17"/>
  <c r="H110" i="17"/>
  <c r="G110" i="17"/>
  <c r="F110" i="17"/>
  <c r="E110" i="17"/>
  <c r="R106" i="17"/>
  <c r="Q106" i="17"/>
  <c r="P106" i="17"/>
  <c r="O106" i="17"/>
  <c r="N106" i="17"/>
  <c r="M106" i="17"/>
  <c r="L106" i="17"/>
  <c r="K106" i="17"/>
  <c r="J106" i="17"/>
  <c r="I106" i="17"/>
  <c r="H106" i="17"/>
  <c r="G106" i="17"/>
  <c r="F106" i="17"/>
  <c r="E106" i="17"/>
  <c r="R101" i="17"/>
  <c r="Q101" i="17"/>
  <c r="P101" i="17"/>
  <c r="O101" i="17"/>
  <c r="N101" i="17"/>
  <c r="M101" i="17"/>
  <c r="L101" i="17"/>
  <c r="K101" i="17"/>
  <c r="J101" i="17"/>
  <c r="I101" i="17"/>
  <c r="H101" i="17"/>
  <c r="G101" i="17"/>
  <c r="F101" i="17"/>
  <c r="E101" i="17"/>
  <c r="R87" i="17"/>
  <c r="Q87" i="17"/>
  <c r="P87" i="17"/>
  <c r="O87" i="17"/>
  <c r="N87" i="17"/>
  <c r="M87" i="17"/>
  <c r="L87" i="17"/>
  <c r="K87" i="17"/>
  <c r="J87" i="17"/>
  <c r="I87" i="17"/>
  <c r="H87" i="17"/>
  <c r="G87" i="17"/>
  <c r="F87" i="17"/>
  <c r="E87" i="17"/>
  <c r="F22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R168" i="16"/>
  <c r="R26" i="16" s="1"/>
  <c r="Q168" i="16"/>
  <c r="Q26" i="16" s="1"/>
  <c r="P168" i="16"/>
  <c r="P26" i="16" s="1"/>
  <c r="O168" i="16"/>
  <c r="O26" i="16" s="1"/>
  <c r="N168" i="16"/>
  <c r="N26" i="16" s="1"/>
  <c r="M168" i="16"/>
  <c r="M26" i="16" s="1"/>
  <c r="L168" i="16"/>
  <c r="L26" i="16" s="1"/>
  <c r="R164" i="16"/>
  <c r="R25" i="16" s="1"/>
  <c r="Q164" i="16"/>
  <c r="Q25" i="16" s="1"/>
  <c r="P164" i="16"/>
  <c r="P25" i="16" s="1"/>
  <c r="O164" i="16"/>
  <c r="O25" i="16" s="1"/>
  <c r="N164" i="16"/>
  <c r="N25" i="16"/>
  <c r="M164" i="16"/>
  <c r="M25" i="16" s="1"/>
  <c r="L164" i="16"/>
  <c r="L25" i="16" s="1"/>
  <c r="K164" i="16"/>
  <c r="K25" i="16" s="1"/>
  <c r="J164" i="16"/>
  <c r="J25" i="16" s="1"/>
  <c r="I164" i="16"/>
  <c r="I25" i="16" s="1"/>
  <c r="H164" i="16"/>
  <c r="G164" i="16"/>
  <c r="G25" i="16" s="1"/>
  <c r="F164" i="16"/>
  <c r="F25" i="16" s="1"/>
  <c r="E164" i="16"/>
  <c r="E25" i="16" s="1"/>
  <c r="D164" i="16"/>
  <c r="D25" i="16" s="1"/>
  <c r="R157" i="16"/>
  <c r="R24" i="16" s="1"/>
  <c r="Q157" i="16"/>
  <c r="Q24" i="16" s="1"/>
  <c r="P157" i="16"/>
  <c r="P24" i="16" s="1"/>
  <c r="O157" i="16"/>
  <c r="O24" i="16" s="1"/>
  <c r="N157" i="16"/>
  <c r="N24" i="16" s="1"/>
  <c r="M157" i="16"/>
  <c r="M24" i="16" s="1"/>
  <c r="L157" i="16"/>
  <c r="L24" i="16" s="1"/>
  <c r="I157" i="16"/>
  <c r="I24" i="16" s="1"/>
  <c r="H157" i="16"/>
  <c r="H24" i="16" s="1"/>
  <c r="R148" i="16"/>
  <c r="R23" i="16" s="1"/>
  <c r="Q148" i="16"/>
  <c r="Q23" i="16" s="1"/>
  <c r="P148" i="16"/>
  <c r="P23" i="16" s="1"/>
  <c r="O148" i="16"/>
  <c r="O23" i="16" s="1"/>
  <c r="N148" i="16"/>
  <c r="N23" i="16" s="1"/>
  <c r="M148" i="16"/>
  <c r="M23" i="16" s="1"/>
  <c r="L148" i="16"/>
  <c r="L23" i="16" s="1"/>
  <c r="K148" i="16"/>
  <c r="K23" i="16" s="1"/>
  <c r="J148" i="16"/>
  <c r="J23" i="16" s="1"/>
  <c r="I148" i="16"/>
  <c r="I23" i="16" s="1"/>
  <c r="H148" i="16"/>
  <c r="H23" i="16" s="1"/>
  <c r="G148" i="16"/>
  <c r="G23" i="16" s="1"/>
  <c r="F148" i="16"/>
  <c r="F23" i="16" s="1"/>
  <c r="E148" i="16"/>
  <c r="E23" i="16" s="1"/>
  <c r="D148" i="16"/>
  <c r="D23" i="16" s="1"/>
  <c r="R144" i="16"/>
  <c r="Q144" i="16"/>
  <c r="P144" i="16"/>
  <c r="O144" i="16"/>
  <c r="N144" i="16"/>
  <c r="M144" i="16"/>
  <c r="L144" i="16"/>
  <c r="K144" i="16"/>
  <c r="J144" i="16"/>
  <c r="I144" i="16"/>
  <c r="H144" i="16"/>
  <c r="G144" i="16"/>
  <c r="F144" i="16"/>
  <c r="E144" i="16"/>
  <c r="D144" i="16"/>
  <c r="R140" i="16"/>
  <c r="Q140" i="16"/>
  <c r="P140" i="16"/>
  <c r="O140" i="16"/>
  <c r="N140" i="16"/>
  <c r="M140" i="16"/>
  <c r="L140" i="16"/>
  <c r="K140" i="16"/>
  <c r="J140" i="16"/>
  <c r="I140" i="16"/>
  <c r="H140" i="16"/>
  <c r="G140" i="16"/>
  <c r="F140" i="16"/>
  <c r="E140" i="16"/>
  <c r="D140" i="16"/>
  <c r="R135" i="16"/>
  <c r="Q135" i="16"/>
  <c r="P135" i="16"/>
  <c r="O135" i="16"/>
  <c r="N135" i="16"/>
  <c r="M135" i="16"/>
  <c r="L135" i="16"/>
  <c r="K135" i="16"/>
  <c r="J135" i="16"/>
  <c r="I135" i="16"/>
  <c r="H135" i="16"/>
  <c r="G135" i="16"/>
  <c r="F135" i="16"/>
  <c r="E135" i="16"/>
  <c r="D135" i="16"/>
  <c r="R131" i="16"/>
  <c r="Q131" i="16"/>
  <c r="P131" i="16"/>
  <c r="O131" i="16"/>
  <c r="N131" i="16"/>
  <c r="M131" i="16"/>
  <c r="L131" i="16"/>
  <c r="K131" i="16"/>
  <c r="J131" i="16"/>
  <c r="I131" i="16"/>
  <c r="H131" i="16"/>
  <c r="G131" i="16"/>
  <c r="F131" i="16"/>
  <c r="E131" i="16"/>
  <c r="D131" i="16"/>
  <c r="R127" i="16"/>
  <c r="Q127" i="16"/>
  <c r="P127" i="16"/>
  <c r="O127" i="16"/>
  <c r="N127" i="16"/>
  <c r="M127" i="16"/>
  <c r="L127" i="16"/>
  <c r="K127" i="16"/>
  <c r="J127" i="16"/>
  <c r="I127" i="16"/>
  <c r="H127" i="16"/>
  <c r="G127" i="16"/>
  <c r="F127" i="16"/>
  <c r="E127" i="16"/>
  <c r="D127" i="16"/>
  <c r="R123" i="16"/>
  <c r="Q123" i="16"/>
  <c r="P123" i="16"/>
  <c r="O123" i="16"/>
  <c r="N123" i="16"/>
  <c r="M123" i="16"/>
  <c r="L123" i="16"/>
  <c r="K123" i="16"/>
  <c r="R119" i="16"/>
  <c r="Q119" i="16"/>
  <c r="P119" i="16"/>
  <c r="O119" i="16"/>
  <c r="N119" i="16"/>
  <c r="M119" i="16"/>
  <c r="L119" i="16"/>
  <c r="K119" i="16"/>
  <c r="J119" i="16"/>
  <c r="I119" i="16"/>
  <c r="H119" i="16"/>
  <c r="G119" i="16"/>
  <c r="F119" i="16"/>
  <c r="E119" i="16"/>
  <c r="D119" i="16"/>
  <c r="R115" i="16"/>
  <c r="Q115" i="16"/>
  <c r="P115" i="16"/>
  <c r="O115" i="16"/>
  <c r="N115" i="16"/>
  <c r="M115" i="16"/>
  <c r="L115" i="16"/>
  <c r="K115" i="16"/>
  <c r="J115" i="16"/>
  <c r="I115" i="16"/>
  <c r="H115" i="16"/>
  <c r="G115" i="16"/>
  <c r="F115" i="16"/>
  <c r="E115" i="16"/>
  <c r="D115" i="16"/>
  <c r="R111" i="16"/>
  <c r="Q111" i="16"/>
  <c r="P111" i="16"/>
  <c r="O111" i="16"/>
  <c r="N111" i="16"/>
  <c r="M111" i="16"/>
  <c r="L111" i="16"/>
  <c r="K111" i="16"/>
  <c r="J111" i="16"/>
  <c r="I111" i="16"/>
  <c r="H111" i="16"/>
  <c r="G111" i="16"/>
  <c r="F111" i="16"/>
  <c r="E111" i="16"/>
  <c r="D111" i="16"/>
  <c r="R107" i="16"/>
  <c r="Q107" i="16"/>
  <c r="P107" i="16"/>
  <c r="O107" i="16"/>
  <c r="N107" i="16"/>
  <c r="M107" i="16"/>
  <c r="L107" i="16"/>
  <c r="K107" i="16"/>
  <c r="J107" i="16"/>
  <c r="I107" i="16"/>
  <c r="H107" i="16"/>
  <c r="G107" i="16"/>
  <c r="F107" i="16"/>
  <c r="E107" i="16"/>
  <c r="D107" i="16"/>
  <c r="R102" i="16"/>
  <c r="Q102" i="16"/>
  <c r="P102" i="16"/>
  <c r="O102" i="16"/>
  <c r="N102" i="16"/>
  <c r="M102" i="16"/>
  <c r="M92" i="16" s="1"/>
  <c r="L102" i="16"/>
  <c r="K102" i="16"/>
  <c r="J102" i="16"/>
  <c r="I102" i="16"/>
  <c r="H102" i="16"/>
  <c r="G102" i="16"/>
  <c r="F102" i="16"/>
  <c r="E102" i="16"/>
  <c r="D102" i="16"/>
  <c r="R93" i="16"/>
  <c r="R92" i="16" s="1"/>
  <c r="Q93" i="16"/>
  <c r="P93" i="16"/>
  <c r="O93" i="16"/>
  <c r="O92" i="16" s="1"/>
  <c r="N93" i="16"/>
  <c r="N92" i="16" s="1"/>
  <c r="M93" i="16"/>
  <c r="L93" i="16"/>
  <c r="K93" i="16"/>
  <c r="K92" i="16" s="1"/>
  <c r="I93" i="16"/>
  <c r="I92" i="16" s="1"/>
  <c r="R88" i="16"/>
  <c r="Q88" i="16"/>
  <c r="P88" i="16"/>
  <c r="O88" i="16"/>
  <c r="N88" i="16"/>
  <c r="M88" i="16"/>
  <c r="M83" i="16" s="1"/>
  <c r="L88" i="16"/>
  <c r="K88" i="16"/>
  <c r="J88" i="16"/>
  <c r="J83" i="16" s="1"/>
  <c r="I88" i="16"/>
  <c r="H88" i="16"/>
  <c r="G88" i="16"/>
  <c r="F88" i="16"/>
  <c r="E88" i="16"/>
  <c r="E83" i="16" s="1"/>
  <c r="D88" i="16"/>
  <c r="R84" i="16"/>
  <c r="Q84" i="16"/>
  <c r="P84" i="16"/>
  <c r="O84" i="16"/>
  <c r="N84" i="16"/>
  <c r="M84" i="16"/>
  <c r="L84" i="16"/>
  <c r="L83" i="16" s="1"/>
  <c r="K84" i="16"/>
  <c r="J84" i="16"/>
  <c r="I84" i="16"/>
  <c r="H84" i="16"/>
  <c r="H83" i="16" s="1"/>
  <c r="G84" i="16"/>
  <c r="E84" i="16"/>
  <c r="H25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R166" i="15"/>
  <c r="R24" i="15" s="1"/>
  <c r="Q166" i="15"/>
  <c r="Q24" i="15" s="1"/>
  <c r="P166" i="15"/>
  <c r="P24" i="15" s="1"/>
  <c r="O166" i="15"/>
  <c r="O24" i="15" s="1"/>
  <c r="M166" i="15"/>
  <c r="M24" i="15" s="1"/>
  <c r="K166" i="15"/>
  <c r="K24" i="15" s="1"/>
  <c r="J166" i="15"/>
  <c r="J24" i="15" s="1"/>
  <c r="F166" i="15"/>
  <c r="F24" i="15" s="1"/>
  <c r="E166" i="15"/>
  <c r="E24" i="15" s="1"/>
  <c r="R162" i="15"/>
  <c r="R23" i="15" s="1"/>
  <c r="Q162" i="15"/>
  <c r="Q23" i="15"/>
  <c r="P162" i="15"/>
  <c r="P23" i="15" s="1"/>
  <c r="O162" i="15"/>
  <c r="O23" i="15" s="1"/>
  <c r="N162" i="15"/>
  <c r="N23" i="15"/>
  <c r="M162" i="15"/>
  <c r="M23" i="15" s="1"/>
  <c r="L162" i="15"/>
  <c r="L23" i="15" s="1"/>
  <c r="K162" i="15"/>
  <c r="K23" i="15" s="1"/>
  <c r="J162" i="15"/>
  <c r="J23" i="15" s="1"/>
  <c r="I162" i="15"/>
  <c r="H162" i="15"/>
  <c r="H23" i="15" s="1"/>
  <c r="G162" i="15"/>
  <c r="G23" i="15" s="1"/>
  <c r="F162" i="15"/>
  <c r="F23" i="15" s="1"/>
  <c r="E162" i="15"/>
  <c r="E23" i="15" s="1"/>
  <c r="D162" i="15"/>
  <c r="D23" i="15" s="1"/>
  <c r="R155" i="15"/>
  <c r="R22" i="15" s="1"/>
  <c r="Q155" i="15"/>
  <c r="Q22" i="15" s="1"/>
  <c r="P155" i="15"/>
  <c r="P22" i="15" s="1"/>
  <c r="O155" i="15"/>
  <c r="O22" i="15" s="1"/>
  <c r="N155" i="15"/>
  <c r="N22" i="15" s="1"/>
  <c r="M155" i="15"/>
  <c r="M22" i="15" s="1"/>
  <c r="L155" i="15"/>
  <c r="L22" i="15" s="1"/>
  <c r="K155" i="15"/>
  <c r="K22" i="15" s="1"/>
  <c r="J155" i="15"/>
  <c r="J22" i="15" s="1"/>
  <c r="F155" i="15"/>
  <c r="F22" i="15" s="1"/>
  <c r="E155" i="15"/>
  <c r="E22" i="15" s="1"/>
  <c r="R146" i="15"/>
  <c r="R21" i="15" s="1"/>
  <c r="Q146" i="15"/>
  <c r="Q21" i="15" s="1"/>
  <c r="P146" i="15"/>
  <c r="P21" i="15" s="1"/>
  <c r="O146" i="15"/>
  <c r="O21" i="15" s="1"/>
  <c r="N146" i="15"/>
  <c r="N21" i="15" s="1"/>
  <c r="M146" i="15"/>
  <c r="M21" i="15" s="1"/>
  <c r="L146" i="15"/>
  <c r="L21" i="15" s="1"/>
  <c r="K146" i="15"/>
  <c r="K21" i="15" s="1"/>
  <c r="J146" i="15"/>
  <c r="J21" i="15" s="1"/>
  <c r="I146" i="15"/>
  <c r="H146" i="15"/>
  <c r="H21" i="15" s="1"/>
  <c r="G146" i="15"/>
  <c r="G21" i="15" s="1"/>
  <c r="F146" i="15"/>
  <c r="F21" i="15" s="1"/>
  <c r="E146" i="15"/>
  <c r="E21" i="15" s="1"/>
  <c r="D146" i="15"/>
  <c r="D21" i="15" s="1"/>
  <c r="R142" i="15"/>
  <c r="Q142" i="15"/>
  <c r="P142" i="15"/>
  <c r="O142" i="15"/>
  <c r="N142" i="15"/>
  <c r="M142" i="15"/>
  <c r="L142" i="15"/>
  <c r="K142" i="15"/>
  <c r="J142" i="15"/>
  <c r="J137" i="15" s="1"/>
  <c r="I142" i="15"/>
  <c r="H142" i="15"/>
  <c r="G142" i="15"/>
  <c r="F142" i="15"/>
  <c r="F137" i="15" s="1"/>
  <c r="E142" i="15"/>
  <c r="D142" i="15"/>
  <c r="R138" i="15"/>
  <c r="Q138" i="15"/>
  <c r="P138" i="15"/>
  <c r="O138" i="15"/>
  <c r="O137" i="15" s="1"/>
  <c r="N138" i="15"/>
  <c r="M138" i="15"/>
  <c r="L138" i="15"/>
  <c r="K138" i="15"/>
  <c r="K137" i="15" s="1"/>
  <c r="J138" i="15"/>
  <c r="I138" i="15"/>
  <c r="I137" i="15" s="1"/>
  <c r="H138" i="15"/>
  <c r="G138" i="15"/>
  <c r="F138" i="15"/>
  <c r="E138" i="15"/>
  <c r="D138" i="15"/>
  <c r="R133" i="15"/>
  <c r="Q133" i="15"/>
  <c r="P133" i="15"/>
  <c r="O133" i="15"/>
  <c r="N133" i="15"/>
  <c r="M133" i="15"/>
  <c r="L133" i="15"/>
  <c r="K133" i="15"/>
  <c r="J133" i="15"/>
  <c r="I133" i="15"/>
  <c r="H133" i="15"/>
  <c r="G133" i="15"/>
  <c r="F133" i="15"/>
  <c r="E133" i="15"/>
  <c r="D133" i="15"/>
  <c r="R129" i="15"/>
  <c r="Q129" i="15"/>
  <c r="P129" i="15"/>
  <c r="O129" i="15"/>
  <c r="N129" i="15"/>
  <c r="M129" i="15"/>
  <c r="L129" i="15"/>
  <c r="K129" i="15"/>
  <c r="J129" i="15"/>
  <c r="I129" i="15"/>
  <c r="H129" i="15"/>
  <c r="G129" i="15"/>
  <c r="F129" i="15"/>
  <c r="E129" i="15"/>
  <c r="D129" i="15"/>
  <c r="R125" i="15"/>
  <c r="Q125" i="15"/>
  <c r="P125" i="15"/>
  <c r="O125" i="15"/>
  <c r="N125" i="15"/>
  <c r="M125" i="15"/>
  <c r="L125" i="15"/>
  <c r="K125" i="15"/>
  <c r="J125" i="15"/>
  <c r="I125" i="15"/>
  <c r="H125" i="15"/>
  <c r="G125" i="15"/>
  <c r="F125" i="15"/>
  <c r="E125" i="15"/>
  <c r="D125" i="15"/>
  <c r="R121" i="15"/>
  <c r="Q121" i="15"/>
  <c r="M121" i="15"/>
  <c r="L121" i="15"/>
  <c r="K121" i="15"/>
  <c r="J121" i="15"/>
  <c r="F121" i="15"/>
  <c r="E121" i="15"/>
  <c r="R117" i="15"/>
  <c r="Q117" i="15"/>
  <c r="P117" i="15"/>
  <c r="O117" i="15"/>
  <c r="N117" i="15"/>
  <c r="M117" i="15"/>
  <c r="L117" i="15"/>
  <c r="K117" i="15"/>
  <c r="J117" i="15"/>
  <c r="I117" i="15"/>
  <c r="H117" i="15"/>
  <c r="G117" i="15"/>
  <c r="F117" i="15"/>
  <c r="E117" i="15"/>
  <c r="D117" i="15"/>
  <c r="R113" i="15"/>
  <c r="Q113" i="15"/>
  <c r="P113" i="15"/>
  <c r="O113" i="15"/>
  <c r="N113" i="15"/>
  <c r="M113" i="15"/>
  <c r="L113" i="15"/>
  <c r="K113" i="15"/>
  <c r="J113" i="15"/>
  <c r="I113" i="15"/>
  <c r="H113" i="15"/>
  <c r="G113" i="15"/>
  <c r="F113" i="15"/>
  <c r="E113" i="15"/>
  <c r="D113" i="15"/>
  <c r="R109" i="15"/>
  <c r="Q109" i="15"/>
  <c r="P109" i="15"/>
  <c r="O109" i="15"/>
  <c r="N109" i="15"/>
  <c r="M109" i="15"/>
  <c r="L109" i="15"/>
  <c r="K109" i="15"/>
  <c r="J109" i="15"/>
  <c r="I109" i="15"/>
  <c r="H109" i="15"/>
  <c r="G109" i="15"/>
  <c r="F109" i="15"/>
  <c r="E109" i="15"/>
  <c r="D109" i="15"/>
  <c r="R105" i="15"/>
  <c r="Q105" i="15"/>
  <c r="P105" i="15"/>
  <c r="O105" i="15"/>
  <c r="N105" i="15"/>
  <c r="M105" i="15"/>
  <c r="L105" i="15"/>
  <c r="K105" i="15"/>
  <c r="J105" i="15"/>
  <c r="I105" i="15"/>
  <c r="H105" i="15"/>
  <c r="G105" i="15"/>
  <c r="F105" i="15"/>
  <c r="E105" i="15"/>
  <c r="D105" i="15"/>
  <c r="R100" i="15"/>
  <c r="Q100" i="15"/>
  <c r="Q90" i="15" s="1"/>
  <c r="P100" i="15"/>
  <c r="O100" i="15"/>
  <c r="N100" i="15"/>
  <c r="M100" i="15"/>
  <c r="M90" i="15" s="1"/>
  <c r="L100" i="15"/>
  <c r="K100" i="15"/>
  <c r="J100" i="15"/>
  <c r="I100" i="15"/>
  <c r="H100" i="15"/>
  <c r="G100" i="15"/>
  <c r="F100" i="15"/>
  <c r="E100" i="15"/>
  <c r="D100" i="15"/>
  <c r="R91" i="15"/>
  <c r="Q91" i="15"/>
  <c r="P91" i="15"/>
  <c r="P90" i="15" s="1"/>
  <c r="O91" i="15"/>
  <c r="N91" i="15"/>
  <c r="M91" i="15"/>
  <c r="L91" i="15"/>
  <c r="L90" i="15" s="1"/>
  <c r="K91" i="15"/>
  <c r="J91" i="15"/>
  <c r="F91" i="15"/>
  <c r="F90" i="15" s="1"/>
  <c r="E91" i="15"/>
  <c r="E90" i="15" s="1"/>
  <c r="R86" i="15"/>
  <c r="Q86" i="15"/>
  <c r="P86" i="15"/>
  <c r="O86" i="15"/>
  <c r="N86" i="15"/>
  <c r="M86" i="15"/>
  <c r="L86" i="15"/>
  <c r="K86" i="15"/>
  <c r="J86" i="15"/>
  <c r="I86" i="15"/>
  <c r="H86" i="15"/>
  <c r="G86" i="15"/>
  <c r="F86" i="15"/>
  <c r="E86" i="15"/>
  <c r="D86" i="15"/>
  <c r="R82" i="15"/>
  <c r="R81" i="15" s="1"/>
  <c r="Q82" i="15"/>
  <c r="P82" i="15"/>
  <c r="O82" i="15"/>
  <c r="N82" i="15"/>
  <c r="N81" i="15" s="1"/>
  <c r="M82" i="15"/>
  <c r="L82" i="15"/>
  <c r="K82" i="15"/>
  <c r="J82" i="15"/>
  <c r="J81" i="15" s="1"/>
  <c r="F82" i="15"/>
  <c r="E82" i="15"/>
  <c r="E81" i="15" s="1"/>
  <c r="I21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M168" i="14"/>
  <c r="M26" i="14" s="1"/>
  <c r="K168" i="14"/>
  <c r="K26" i="14" s="1"/>
  <c r="J168" i="14"/>
  <c r="J26" i="14" s="1"/>
  <c r="H168" i="14"/>
  <c r="H26" i="14" s="1"/>
  <c r="F168" i="14"/>
  <c r="F26" i="14" s="1"/>
  <c r="E168" i="14"/>
  <c r="E26" i="14" s="1"/>
  <c r="R164" i="14"/>
  <c r="P164" i="14"/>
  <c r="N164" i="14"/>
  <c r="M164" i="14"/>
  <c r="M25" i="14" s="1"/>
  <c r="L164" i="14"/>
  <c r="K164" i="14"/>
  <c r="K25" i="14" s="1"/>
  <c r="J164" i="14"/>
  <c r="I164" i="14"/>
  <c r="H164" i="14"/>
  <c r="G164" i="14"/>
  <c r="F164" i="14"/>
  <c r="F25" i="14" s="1"/>
  <c r="E164" i="14"/>
  <c r="E25" i="14" s="1"/>
  <c r="D164" i="14"/>
  <c r="M157" i="14"/>
  <c r="K157" i="14"/>
  <c r="J157" i="14"/>
  <c r="H157" i="14"/>
  <c r="H24" i="14" s="1"/>
  <c r="F157" i="14"/>
  <c r="F24" i="14" s="1"/>
  <c r="E157" i="14"/>
  <c r="E24" i="14" s="1"/>
  <c r="R148" i="14"/>
  <c r="P148" i="14"/>
  <c r="N148" i="14"/>
  <c r="M148" i="14"/>
  <c r="M23" i="14" s="1"/>
  <c r="L148" i="14"/>
  <c r="K148" i="14"/>
  <c r="J148" i="14"/>
  <c r="J23" i="14"/>
  <c r="I148" i="14"/>
  <c r="H148" i="14"/>
  <c r="H23" i="14" s="1"/>
  <c r="G148" i="14"/>
  <c r="G23" i="14" s="1"/>
  <c r="F148" i="14"/>
  <c r="F23" i="14" s="1"/>
  <c r="E148" i="14"/>
  <c r="E23" i="14" s="1"/>
  <c r="D148" i="14"/>
  <c r="D23" i="14" s="1"/>
  <c r="R144" i="14"/>
  <c r="P144" i="14"/>
  <c r="N144" i="14"/>
  <c r="M144" i="14"/>
  <c r="L144" i="14"/>
  <c r="K144" i="14"/>
  <c r="S144" i="14" s="1"/>
  <c r="J144" i="14"/>
  <c r="I144" i="14"/>
  <c r="H144" i="14"/>
  <c r="G144" i="14"/>
  <c r="F144" i="14"/>
  <c r="E144" i="14"/>
  <c r="D144" i="14"/>
  <c r="R140" i="14"/>
  <c r="R139" i="14" s="1"/>
  <c r="P140" i="14"/>
  <c r="N140" i="14"/>
  <c r="M140" i="14"/>
  <c r="M139" i="14" s="1"/>
  <c r="L140" i="14"/>
  <c r="L139" i="14" s="1"/>
  <c r="K140" i="14"/>
  <c r="J140" i="14"/>
  <c r="I140" i="14"/>
  <c r="H140" i="14"/>
  <c r="H139" i="14" s="1"/>
  <c r="G140" i="14"/>
  <c r="F140" i="14"/>
  <c r="E140" i="14"/>
  <c r="E139" i="14" s="1"/>
  <c r="D140" i="14"/>
  <c r="D139" i="14" s="1"/>
  <c r="R135" i="14"/>
  <c r="P135" i="14"/>
  <c r="N135" i="14"/>
  <c r="M135" i="14"/>
  <c r="L135" i="14"/>
  <c r="K135" i="14"/>
  <c r="J135" i="14"/>
  <c r="I135" i="14"/>
  <c r="H135" i="14"/>
  <c r="G135" i="14"/>
  <c r="F135" i="14"/>
  <c r="E135" i="14"/>
  <c r="D135" i="14"/>
  <c r="R131" i="14"/>
  <c r="P131" i="14"/>
  <c r="N131" i="14"/>
  <c r="M131" i="14"/>
  <c r="L131" i="14"/>
  <c r="K131" i="14"/>
  <c r="J131" i="14"/>
  <c r="Q131" i="14" s="1"/>
  <c r="I131" i="14"/>
  <c r="H131" i="14"/>
  <c r="G131" i="14"/>
  <c r="F131" i="14"/>
  <c r="E131" i="14"/>
  <c r="D131" i="14"/>
  <c r="R127" i="14"/>
  <c r="P127" i="14"/>
  <c r="N127" i="14"/>
  <c r="M127" i="14"/>
  <c r="L127" i="14"/>
  <c r="K127" i="14"/>
  <c r="S127" i="14" s="1"/>
  <c r="J127" i="14"/>
  <c r="I127" i="14"/>
  <c r="H127" i="14"/>
  <c r="G127" i="14"/>
  <c r="F127" i="14"/>
  <c r="E127" i="14"/>
  <c r="D127" i="14"/>
  <c r="M123" i="14"/>
  <c r="K123" i="14"/>
  <c r="J123" i="14"/>
  <c r="H123" i="14"/>
  <c r="F123" i="14"/>
  <c r="E123" i="14"/>
  <c r="R119" i="14"/>
  <c r="P119" i="14"/>
  <c r="N119" i="14"/>
  <c r="M119" i="14"/>
  <c r="L119" i="14"/>
  <c r="K119" i="14"/>
  <c r="J119" i="14"/>
  <c r="Q119" i="14" s="1"/>
  <c r="I119" i="14"/>
  <c r="H119" i="14"/>
  <c r="G119" i="14"/>
  <c r="F119" i="14"/>
  <c r="E119" i="14"/>
  <c r="D119" i="14"/>
  <c r="R115" i="14"/>
  <c r="P115" i="14"/>
  <c r="N115" i="14"/>
  <c r="M115" i="14"/>
  <c r="L115" i="14"/>
  <c r="K115" i="14"/>
  <c r="S115" i="14" s="1"/>
  <c r="J115" i="14"/>
  <c r="Q115" i="14" s="1"/>
  <c r="I115" i="14"/>
  <c r="H115" i="14"/>
  <c r="G115" i="14"/>
  <c r="F115" i="14"/>
  <c r="E115" i="14"/>
  <c r="D115" i="14"/>
  <c r="R111" i="14"/>
  <c r="P111" i="14"/>
  <c r="N111" i="14"/>
  <c r="M111" i="14"/>
  <c r="L111" i="14"/>
  <c r="K111" i="14"/>
  <c r="S111" i="14" s="1"/>
  <c r="J111" i="14"/>
  <c r="I111" i="14"/>
  <c r="H111" i="14"/>
  <c r="G111" i="14"/>
  <c r="F111" i="14"/>
  <c r="E111" i="14"/>
  <c r="D111" i="14"/>
  <c r="R107" i="14"/>
  <c r="P107" i="14"/>
  <c r="N107" i="14"/>
  <c r="M107" i="14"/>
  <c r="L107" i="14"/>
  <c r="K107" i="14"/>
  <c r="J107" i="14"/>
  <c r="I107" i="14"/>
  <c r="H107" i="14"/>
  <c r="G107" i="14"/>
  <c r="F107" i="14"/>
  <c r="E107" i="14"/>
  <c r="D107" i="14"/>
  <c r="R102" i="14"/>
  <c r="P102" i="14"/>
  <c r="N102" i="14"/>
  <c r="M102" i="14"/>
  <c r="L102" i="14"/>
  <c r="K102" i="14"/>
  <c r="J102" i="14"/>
  <c r="Q102" i="14" s="1"/>
  <c r="I102" i="14"/>
  <c r="H102" i="14"/>
  <c r="G102" i="14"/>
  <c r="F102" i="14"/>
  <c r="E102" i="14"/>
  <c r="D102" i="14"/>
  <c r="M93" i="14"/>
  <c r="K93" i="14"/>
  <c r="S93" i="14" s="1"/>
  <c r="J93" i="14"/>
  <c r="H93" i="14"/>
  <c r="F93" i="14"/>
  <c r="E93" i="14"/>
  <c r="E92" i="14" s="1"/>
  <c r="R88" i="14"/>
  <c r="P88" i="14"/>
  <c r="N88" i="14"/>
  <c r="M88" i="14"/>
  <c r="M83" i="14" s="1"/>
  <c r="L88" i="14"/>
  <c r="K88" i="14"/>
  <c r="J88" i="14"/>
  <c r="I88" i="14"/>
  <c r="H88" i="14"/>
  <c r="G88" i="14"/>
  <c r="F88" i="14"/>
  <c r="E88" i="14"/>
  <c r="D88" i="14"/>
  <c r="R84" i="14"/>
  <c r="M84" i="14"/>
  <c r="K84" i="14"/>
  <c r="J84" i="14"/>
  <c r="H84" i="14"/>
  <c r="F84" i="14"/>
  <c r="F83" i="14" s="1"/>
  <c r="E84" i="14"/>
  <c r="E83" i="14" s="1"/>
  <c r="L25" i="14"/>
  <c r="I25" i="14"/>
  <c r="H25" i="14"/>
  <c r="G25" i="14"/>
  <c r="D25" i="14"/>
  <c r="K23" i="14"/>
  <c r="M21" i="14"/>
  <c r="L21" i="14"/>
  <c r="K21" i="14"/>
  <c r="J21" i="14"/>
  <c r="I21" i="14"/>
  <c r="H21" i="14"/>
  <c r="G21" i="14"/>
  <c r="F21" i="14"/>
  <c r="E21" i="14"/>
  <c r="D21" i="14"/>
  <c r="D146" i="13"/>
  <c r="D21" i="13"/>
  <c r="E138" i="13"/>
  <c r="F138" i="13"/>
  <c r="G138" i="13"/>
  <c r="H138" i="13"/>
  <c r="I138" i="13"/>
  <c r="J138" i="13"/>
  <c r="K138" i="13"/>
  <c r="L138" i="13"/>
  <c r="M138" i="13"/>
  <c r="N138" i="13"/>
  <c r="N137" i="13" s="1"/>
  <c r="O138" i="13"/>
  <c r="P138" i="13"/>
  <c r="Q138" i="13"/>
  <c r="R138" i="13"/>
  <c r="E142" i="13"/>
  <c r="F142" i="13"/>
  <c r="G142" i="13"/>
  <c r="H142" i="13"/>
  <c r="I142" i="13"/>
  <c r="J142" i="13"/>
  <c r="K142" i="13"/>
  <c r="L142" i="13"/>
  <c r="M142" i="13"/>
  <c r="N142" i="13"/>
  <c r="O142" i="13"/>
  <c r="O137" i="13" s="1"/>
  <c r="P142" i="13"/>
  <c r="Q142" i="13"/>
  <c r="R142" i="13"/>
  <c r="S142" i="13" s="1"/>
  <c r="D142" i="13"/>
  <c r="D138" i="13"/>
  <c r="E105" i="13"/>
  <c r="F105" i="13"/>
  <c r="G105" i="13"/>
  <c r="H105" i="13"/>
  <c r="I105" i="13"/>
  <c r="J105" i="13"/>
  <c r="K105" i="13"/>
  <c r="L105" i="13"/>
  <c r="M105" i="13"/>
  <c r="N105" i="13"/>
  <c r="O105" i="13"/>
  <c r="P105" i="13"/>
  <c r="Q105" i="13"/>
  <c r="R105" i="13"/>
  <c r="S105" i="13" s="1"/>
  <c r="E109" i="13"/>
  <c r="F109" i="13"/>
  <c r="G109" i="13"/>
  <c r="H109" i="13"/>
  <c r="I109" i="13"/>
  <c r="I104" i="13" s="1"/>
  <c r="J109" i="13"/>
  <c r="K109" i="13"/>
  <c r="L109" i="13"/>
  <c r="M109" i="13"/>
  <c r="N109" i="13"/>
  <c r="O109" i="13"/>
  <c r="P109" i="13"/>
  <c r="Q109" i="13"/>
  <c r="R109" i="13"/>
  <c r="S109" i="13" s="1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R113" i="13"/>
  <c r="S113" i="13" s="1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R117" i="13"/>
  <c r="S117" i="13" s="1"/>
  <c r="E121" i="13"/>
  <c r="G121" i="13"/>
  <c r="I121" i="13"/>
  <c r="J121" i="13"/>
  <c r="K121" i="13"/>
  <c r="L121" i="13"/>
  <c r="M121" i="13"/>
  <c r="N121" i="13"/>
  <c r="O121" i="13"/>
  <c r="P121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R125" i="13"/>
  <c r="S125" i="13" s="1"/>
  <c r="E129" i="13"/>
  <c r="F129" i="13"/>
  <c r="G129" i="13"/>
  <c r="H129" i="13"/>
  <c r="I129" i="13"/>
  <c r="J129" i="13"/>
  <c r="K129" i="13"/>
  <c r="K104" i="13" s="1"/>
  <c r="L129" i="13"/>
  <c r="M129" i="13"/>
  <c r="N129" i="13"/>
  <c r="O129" i="13"/>
  <c r="P129" i="13"/>
  <c r="Q129" i="13"/>
  <c r="R129" i="13"/>
  <c r="S129" i="13" s="1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R133" i="13"/>
  <c r="S133" i="13" s="1"/>
  <c r="D133" i="13"/>
  <c r="D129" i="13"/>
  <c r="D125" i="13"/>
  <c r="D121" i="13"/>
  <c r="D117" i="13"/>
  <c r="D113" i="13"/>
  <c r="D109" i="13"/>
  <c r="D105" i="13"/>
  <c r="E100" i="13"/>
  <c r="F100" i="13"/>
  <c r="G100" i="13"/>
  <c r="H100" i="13"/>
  <c r="I100" i="13"/>
  <c r="J100" i="13"/>
  <c r="K100" i="13"/>
  <c r="L100" i="13"/>
  <c r="L90" i="13" s="1"/>
  <c r="M100" i="13"/>
  <c r="N100" i="13"/>
  <c r="O100" i="13"/>
  <c r="P100" i="13"/>
  <c r="P90" i="13" s="1"/>
  <c r="Q100" i="13"/>
  <c r="R100" i="13"/>
  <c r="S100" i="13" s="1"/>
  <c r="D100" i="13"/>
  <c r="D90" i="13" s="1"/>
  <c r="E91" i="13"/>
  <c r="E90" i="13" s="1"/>
  <c r="G91" i="13"/>
  <c r="I91" i="13"/>
  <c r="J91" i="13"/>
  <c r="K91" i="13"/>
  <c r="K90" i="13" s="1"/>
  <c r="L91" i="13"/>
  <c r="M91" i="13"/>
  <c r="M90" i="13" s="1"/>
  <c r="N91" i="13"/>
  <c r="O91" i="13"/>
  <c r="O90" i="13" s="1"/>
  <c r="P91" i="13"/>
  <c r="D91" i="13"/>
  <c r="E86" i="13"/>
  <c r="F86" i="13"/>
  <c r="F81" i="13" s="1"/>
  <c r="G86" i="13"/>
  <c r="H86" i="13"/>
  <c r="I86" i="13"/>
  <c r="J86" i="13"/>
  <c r="J81" i="13" s="1"/>
  <c r="K86" i="13"/>
  <c r="L86" i="13"/>
  <c r="M86" i="13"/>
  <c r="N86" i="13"/>
  <c r="N81" i="13" s="1"/>
  <c r="O86" i="13"/>
  <c r="P86" i="13"/>
  <c r="Q86" i="13"/>
  <c r="R86" i="13"/>
  <c r="S86" i="13" s="1"/>
  <c r="D86" i="13"/>
  <c r="E82" i="13"/>
  <c r="F82" i="13"/>
  <c r="G82" i="13"/>
  <c r="G81" i="13" s="1"/>
  <c r="I82" i="13"/>
  <c r="J82" i="13"/>
  <c r="K82" i="13"/>
  <c r="K81" i="13" s="1"/>
  <c r="L82" i="13"/>
  <c r="M82" i="13"/>
  <c r="N82" i="13"/>
  <c r="O82" i="13"/>
  <c r="O81" i="13" s="1"/>
  <c r="P82" i="13"/>
  <c r="D82" i="13"/>
  <c r="D81" i="13" s="1"/>
  <c r="E146" i="13"/>
  <c r="E21" i="13" s="1"/>
  <c r="F146" i="13"/>
  <c r="F21" i="13" s="1"/>
  <c r="G146" i="13"/>
  <c r="G21" i="13" s="1"/>
  <c r="H146" i="13"/>
  <c r="H21" i="13" s="1"/>
  <c r="I146" i="13"/>
  <c r="I21" i="13" s="1"/>
  <c r="J146" i="13"/>
  <c r="J21" i="13" s="1"/>
  <c r="K146" i="13"/>
  <c r="K21" i="13" s="1"/>
  <c r="L146" i="13"/>
  <c r="L21" i="13" s="1"/>
  <c r="M146" i="13"/>
  <c r="M21" i="13" s="1"/>
  <c r="N146" i="13"/>
  <c r="N21" i="13" s="1"/>
  <c r="O146" i="13"/>
  <c r="O21" i="13" s="1"/>
  <c r="P146" i="13"/>
  <c r="P21" i="13" s="1"/>
  <c r="Q146" i="13"/>
  <c r="Q21" i="13" s="1"/>
  <c r="R146" i="13"/>
  <c r="S146" i="13" s="1"/>
  <c r="R162" i="13"/>
  <c r="E162" i="13"/>
  <c r="E23" i="13" s="1"/>
  <c r="F162" i="13"/>
  <c r="F23" i="13" s="1"/>
  <c r="G162" i="13"/>
  <c r="G23" i="13" s="1"/>
  <c r="H162" i="13"/>
  <c r="H23" i="13" s="1"/>
  <c r="I162" i="13"/>
  <c r="I23" i="13" s="1"/>
  <c r="J162" i="13"/>
  <c r="J23" i="13" s="1"/>
  <c r="K162" i="13"/>
  <c r="K23" i="13" s="1"/>
  <c r="L162" i="13"/>
  <c r="L23" i="13" s="1"/>
  <c r="M162" i="13"/>
  <c r="M23" i="13" s="1"/>
  <c r="N162" i="13"/>
  <c r="N23" i="13" s="1"/>
  <c r="O162" i="13"/>
  <c r="O23" i="13" s="1"/>
  <c r="P162" i="13"/>
  <c r="P23" i="13" s="1"/>
  <c r="Q162" i="13"/>
  <c r="Q23" i="13" s="1"/>
  <c r="D162" i="13"/>
  <c r="D23" i="13" s="1"/>
  <c r="E166" i="13"/>
  <c r="E24" i="13" s="1"/>
  <c r="I166" i="13"/>
  <c r="I24" i="13" s="1"/>
  <c r="J166" i="13"/>
  <c r="J24" i="13" s="1"/>
  <c r="K166" i="13"/>
  <c r="K24" i="13" s="1"/>
  <c r="L166" i="13"/>
  <c r="L24" i="13" s="1"/>
  <c r="N166" i="13"/>
  <c r="N24" i="13" s="1"/>
  <c r="O166" i="13"/>
  <c r="O24" i="13" s="1"/>
  <c r="P166" i="13"/>
  <c r="P24" i="13" s="1"/>
  <c r="D155" i="13"/>
  <c r="D22" i="13" s="1"/>
  <c r="E155" i="13"/>
  <c r="E22" i="13" s="1"/>
  <c r="F155" i="13"/>
  <c r="F22" i="13" s="1"/>
  <c r="I155" i="13"/>
  <c r="I22" i="13" s="1"/>
  <c r="J155" i="13"/>
  <c r="J22" i="13" s="1"/>
  <c r="K155" i="13"/>
  <c r="K22" i="13" s="1"/>
  <c r="L155" i="13"/>
  <c r="L22" i="13" s="1"/>
  <c r="M155" i="13"/>
  <c r="N155" i="13"/>
  <c r="N22" i="13" s="1"/>
  <c r="O155" i="13"/>
  <c r="O22" i="13" s="1"/>
  <c r="P155" i="13"/>
  <c r="P22" i="13" s="1"/>
  <c r="M22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D19" i="13"/>
  <c r="AN25" i="16"/>
  <c r="F81" i="15"/>
  <c r="I23" i="15"/>
  <c r="K248" i="23"/>
  <c r="L248" i="23"/>
  <c r="N248" i="23" s="1"/>
  <c r="K200" i="23"/>
  <c r="L200" i="23"/>
  <c r="N200" i="23" s="1"/>
  <c r="K440" i="23"/>
  <c r="L100" i="23"/>
  <c r="N100" i="23" s="1"/>
  <c r="L105" i="23"/>
  <c r="N105" i="23" s="1"/>
  <c r="K105" i="23"/>
  <c r="AR90" i="21"/>
  <c r="AP81" i="21"/>
  <c r="AL81" i="21"/>
  <c r="P81" i="21"/>
  <c r="AB90" i="21"/>
  <c r="X90" i="21"/>
  <c r="AS90" i="21"/>
  <c r="Y90" i="21"/>
  <c r="AK81" i="21"/>
  <c r="AG81" i="21"/>
  <c r="U81" i="21"/>
  <c r="X81" i="21"/>
  <c r="J138" i="20"/>
  <c r="AU138" i="20"/>
  <c r="BB91" i="20"/>
  <c r="AX91" i="20"/>
  <c r="AL91" i="20"/>
  <c r="V91" i="20"/>
  <c r="AN82" i="20"/>
  <c r="AB82" i="20"/>
  <c r="AW91" i="20"/>
  <c r="BG91" i="19"/>
  <c r="BC91" i="19"/>
  <c r="AY91" i="19"/>
  <c r="AU91" i="19"/>
  <c r="AQ91" i="19"/>
  <c r="AM91" i="19"/>
  <c r="AI91" i="19"/>
  <c r="AE91" i="19"/>
  <c r="AA91" i="19"/>
  <c r="W91" i="19"/>
  <c r="BE82" i="19"/>
  <c r="BA82" i="19"/>
  <c r="BA81" i="19" s="1"/>
  <c r="BA21" i="19" s="1"/>
  <c r="AW82" i="19"/>
  <c r="AS82" i="19"/>
  <c r="AO82" i="19"/>
  <c r="AK82" i="19"/>
  <c r="AK81" i="19" s="1"/>
  <c r="AK21" i="19" s="1"/>
  <c r="AG82" i="19"/>
  <c r="AC82" i="19"/>
  <c r="Y82" i="19"/>
  <c r="U82" i="19"/>
  <c r="O82" i="19"/>
  <c r="BG138" i="19"/>
  <c r="BC138" i="19"/>
  <c r="AY138" i="19"/>
  <c r="AU138" i="19"/>
  <c r="AQ138" i="19"/>
  <c r="AM138" i="19"/>
  <c r="AI138" i="19"/>
  <c r="AE138" i="19"/>
  <c r="AA138" i="19"/>
  <c r="W138" i="19"/>
  <c r="S138" i="19"/>
  <c r="AB91" i="18"/>
  <c r="BL82" i="18"/>
  <c r="AB82" i="18"/>
  <c r="AV92" i="16"/>
  <c r="X92" i="16"/>
  <c r="Q92" i="16"/>
  <c r="Q81" i="15"/>
  <c r="Q137" i="15"/>
  <c r="BU83" i="16"/>
  <c r="BQ83" i="16"/>
  <c r="BM83" i="16"/>
  <c r="E91" i="19"/>
  <c r="I91" i="19"/>
  <c r="Q91" i="19"/>
  <c r="AF92" i="16"/>
  <c r="L59" i="23"/>
  <c r="N59" i="23" s="1"/>
  <c r="J347" i="23"/>
  <c r="L347" i="23" s="1"/>
  <c r="N347" i="23" s="1"/>
  <c r="K61" i="23"/>
  <c r="L67" i="23"/>
  <c r="N67" i="23" s="1"/>
  <c r="K69" i="23"/>
  <c r="F139" i="14"/>
  <c r="G139" i="14"/>
  <c r="L92" i="16"/>
  <c r="P92" i="16"/>
  <c r="P91" i="19"/>
  <c r="O105" i="19"/>
  <c r="R91" i="20"/>
  <c r="D90" i="21"/>
  <c r="L91" i="20"/>
  <c r="AI138" i="18"/>
  <c r="BS92" i="16"/>
  <c r="BO92" i="16"/>
  <c r="BK92" i="16"/>
  <c r="BU138" i="18"/>
  <c r="BI138" i="18"/>
  <c r="AC138" i="18"/>
  <c r="BK91" i="18"/>
  <c r="AS138" i="20"/>
  <c r="AO138" i="20"/>
  <c r="AS91" i="20"/>
  <c r="AK91" i="20"/>
  <c r="AQ90" i="21"/>
  <c r="AE90" i="21"/>
  <c r="AA90" i="21"/>
  <c r="K300" i="23"/>
  <c r="CB138" i="18"/>
  <c r="BX138" i="18"/>
  <c r="BP138" i="18"/>
  <c r="BL138" i="18"/>
  <c r="BH138" i="18"/>
  <c r="AZ138" i="18"/>
  <c r="AV138" i="18"/>
  <c r="AR138" i="18"/>
  <c r="AJ138" i="18"/>
  <c r="AF138" i="18"/>
  <c r="AB138" i="18"/>
  <c r="T138" i="18"/>
  <c r="AZ105" i="19"/>
  <c r="AR105" i="19"/>
  <c r="L189" i="23"/>
  <c r="N189" i="23" s="1"/>
  <c r="K219" i="23"/>
  <c r="K262" i="23"/>
  <c r="K424" i="23"/>
  <c r="K65" i="23"/>
  <c r="K244" i="23"/>
  <c r="BD91" i="18"/>
  <c r="AP82" i="18"/>
  <c r="Z137" i="21"/>
  <c r="T90" i="21"/>
  <c r="AS81" i="21"/>
  <c r="AO81" i="21"/>
  <c r="AC81" i="21"/>
  <c r="Y81" i="21"/>
  <c r="BE91" i="18"/>
  <c r="AW91" i="18"/>
  <c r="BS82" i="18"/>
  <c r="BK82" i="18"/>
  <c r="AZ91" i="20"/>
  <c r="AV91" i="20"/>
  <c r="AR91" i="20"/>
  <c r="K54" i="23"/>
  <c r="K70" i="23"/>
  <c r="K100" i="23"/>
  <c r="K181" i="23"/>
  <c r="AN91" i="20"/>
  <c r="AB91" i="20"/>
  <c r="X91" i="20"/>
  <c r="BC82" i="20"/>
  <c r="AU82" i="20"/>
  <c r="AQ82" i="20"/>
  <c r="AH81" i="21"/>
  <c r="AD81" i="21"/>
  <c r="V81" i="21"/>
  <c r="K94" i="23"/>
  <c r="W137" i="21"/>
  <c r="S137" i="21"/>
  <c r="J93" i="23"/>
  <c r="AZ105" i="20"/>
  <c r="AN105" i="20"/>
  <c r="BC91" i="20"/>
  <c r="AU91" i="20"/>
  <c r="AQ91" i="20"/>
  <c r="AM91" i="20"/>
  <c r="AA91" i="20"/>
  <c r="W91" i="20"/>
  <c r="S91" i="20"/>
  <c r="AX82" i="20"/>
  <c r="AL82" i="20"/>
  <c r="Z82" i="20"/>
  <c r="AY105" i="19"/>
  <c r="AM105" i="19"/>
  <c r="AA105" i="19"/>
  <c r="G138" i="19"/>
  <c r="BF138" i="19"/>
  <c r="BB138" i="19"/>
  <c r="AX138" i="19"/>
  <c r="AT138" i="19"/>
  <c r="AP138" i="19"/>
  <c r="AL138" i="19"/>
  <c r="AH138" i="19"/>
  <c r="AD138" i="19"/>
  <c r="Z138" i="19"/>
  <c r="V138" i="19"/>
  <c r="BF105" i="19"/>
  <c r="BB105" i="19"/>
  <c r="AX105" i="19"/>
  <c r="AT105" i="19"/>
  <c r="AP105" i="19"/>
  <c r="AL105" i="19"/>
  <c r="AH105" i="19"/>
  <c r="AD105" i="19"/>
  <c r="Z105" i="19"/>
  <c r="V105" i="19"/>
  <c r="BF91" i="19"/>
  <c r="BB91" i="19"/>
  <c r="AX91" i="19"/>
  <c r="AT91" i="19"/>
  <c r="AP91" i="19"/>
  <c r="AL91" i="19"/>
  <c r="AH91" i="19"/>
  <c r="AD91" i="19"/>
  <c r="Z91" i="19"/>
  <c r="V91" i="19"/>
  <c r="BD82" i="19"/>
  <c r="AZ82" i="19"/>
  <c r="AV82" i="19"/>
  <c r="AV81" i="19" s="1"/>
  <c r="AV21" i="19" s="1"/>
  <c r="AR82" i="19"/>
  <c r="AN82" i="19"/>
  <c r="AJ82" i="19"/>
  <c r="AF82" i="19"/>
  <c r="AB82" i="19"/>
  <c r="X82" i="19"/>
  <c r="T82" i="19"/>
  <c r="BG105" i="19"/>
  <c r="AQ105" i="19"/>
  <c r="AE105" i="19"/>
  <c r="S105" i="19"/>
  <c r="Q82" i="19"/>
  <c r="F138" i="19"/>
  <c r="BE105" i="19"/>
  <c r="BA105" i="19"/>
  <c r="AW105" i="19"/>
  <c r="AS105" i="19"/>
  <c r="AO105" i="19"/>
  <c r="AK105" i="19"/>
  <c r="AG105" i="19"/>
  <c r="AC105" i="19"/>
  <c r="Y105" i="19"/>
  <c r="U105" i="19"/>
  <c r="BE91" i="19"/>
  <c r="BA91" i="19"/>
  <c r="AW91" i="19"/>
  <c r="AS91" i="19"/>
  <c r="AO91" i="19"/>
  <c r="AK91" i="19"/>
  <c r="AG91" i="19"/>
  <c r="AC91" i="19"/>
  <c r="Y91" i="19"/>
  <c r="BG82" i="19"/>
  <c r="AQ82" i="19"/>
  <c r="AA82" i="19"/>
  <c r="BC105" i="19"/>
  <c r="AU105" i="19"/>
  <c r="AI105" i="19"/>
  <c r="W105" i="19"/>
  <c r="BD138" i="19"/>
  <c r="AZ138" i="19"/>
  <c r="AV138" i="19"/>
  <c r="AR138" i="19"/>
  <c r="AN138" i="19"/>
  <c r="AJ138" i="19"/>
  <c r="AF138" i="19"/>
  <c r="AB138" i="19"/>
  <c r="X138" i="19"/>
  <c r="T138" i="19"/>
  <c r="BD105" i="19"/>
  <c r="AV105" i="19"/>
  <c r="AN105" i="19"/>
  <c r="AN81" i="19" s="1"/>
  <c r="AN21" i="19" s="1"/>
  <c r="AJ105" i="19"/>
  <c r="AF105" i="19"/>
  <c r="AB105" i="19"/>
  <c r="X105" i="19"/>
  <c r="T105" i="19"/>
  <c r="BD91" i="19"/>
  <c r="AZ91" i="19"/>
  <c r="AV91" i="19"/>
  <c r="AR91" i="19"/>
  <c r="AN91" i="19"/>
  <c r="AJ91" i="19"/>
  <c r="AF91" i="19"/>
  <c r="AB91" i="19"/>
  <c r="AB81" i="19" s="1"/>
  <c r="AB21" i="19" s="1"/>
  <c r="X91" i="19"/>
  <c r="BF82" i="19"/>
  <c r="BB82" i="19"/>
  <c r="AX82" i="19"/>
  <c r="AT82" i="19"/>
  <c r="AP82" i="19"/>
  <c r="AL82" i="19"/>
  <c r="AH82" i="19"/>
  <c r="AH81" i="19" s="1"/>
  <c r="AH21" i="19" s="1"/>
  <c r="AD82" i="19"/>
  <c r="Z82" i="19"/>
  <c r="V82" i="19"/>
  <c r="BE138" i="19"/>
  <c r="BA138" i="19"/>
  <c r="AW138" i="19"/>
  <c r="AS138" i="19"/>
  <c r="AO138" i="19"/>
  <c r="AK138" i="19"/>
  <c r="AG138" i="19"/>
  <c r="AC138" i="19"/>
  <c r="Y138" i="19"/>
  <c r="U138" i="19"/>
  <c r="U91" i="19"/>
  <c r="T91" i="19"/>
  <c r="S91" i="19"/>
  <c r="AC91" i="18"/>
  <c r="U91" i="18"/>
  <c r="BD82" i="18"/>
  <c r="AJ82" i="18"/>
  <c r="AI82" i="18"/>
  <c r="BR91" i="18"/>
  <c r="AX91" i="18"/>
  <c r="V91" i="18"/>
  <c r="BE82" i="18"/>
  <c r="AW82" i="18"/>
  <c r="AC82" i="18"/>
  <c r="F138" i="18"/>
  <c r="J138" i="18"/>
  <c r="AM139" i="16"/>
  <c r="W139" i="16"/>
  <c r="AU106" i="16"/>
  <c r="AA106" i="16"/>
  <c r="BG92" i="16"/>
  <c r="BC92" i="16"/>
  <c r="AY92" i="16"/>
  <c r="AU92" i="16"/>
  <c r="AQ92" i="16"/>
  <c r="AM92" i="16"/>
  <c r="AI92" i="16"/>
  <c r="AA92" i="16"/>
  <c r="W92" i="16"/>
  <c r="W83" i="16"/>
  <c r="Q139" i="16"/>
  <c r="AX139" i="16"/>
  <c r="AE83" i="16"/>
  <c r="S83" i="16"/>
  <c r="N83" i="16"/>
  <c r="BV92" i="16"/>
  <c r="BR92" i="16"/>
  <c r="AT139" i="16"/>
  <c r="BJ92" i="16"/>
  <c r="BB92" i="16"/>
  <c r="BJ83" i="16"/>
  <c r="R83" i="16"/>
  <c r="AW139" i="16"/>
  <c r="AS139" i="16"/>
  <c r="AG139" i="16"/>
  <c r="AC139" i="16"/>
  <c r="BE106" i="16"/>
  <c r="BA106" i="16"/>
  <c r="BE92" i="16"/>
  <c r="BA92" i="16"/>
  <c r="BI83" i="16"/>
  <c r="BE83" i="16"/>
  <c r="BA83" i="16"/>
  <c r="AW83" i="16"/>
  <c r="AS83" i="16"/>
  <c r="AO83" i="16"/>
  <c r="AK83" i="16"/>
  <c r="Y83" i="16"/>
  <c r="BU92" i="16"/>
  <c r="BQ92" i="16"/>
  <c r="BM92" i="16"/>
  <c r="BK83" i="16"/>
  <c r="AH139" i="16"/>
  <c r="AX106" i="16"/>
  <c r="BF92" i="16"/>
  <c r="AX83" i="16"/>
  <c r="AV139" i="16"/>
  <c r="AF139" i="16"/>
  <c r="BH92" i="16"/>
  <c r="BD92" i="16"/>
  <c r="AZ92" i="16"/>
  <c r="AR92" i="16"/>
  <c r="AB92" i="16"/>
  <c r="T92" i="16"/>
  <c r="T83" i="16"/>
  <c r="BN106" i="16"/>
  <c r="BT92" i="16"/>
  <c r="BP92" i="16"/>
  <c r="BL92" i="16"/>
  <c r="BN83" i="16"/>
  <c r="AW92" i="16"/>
  <c r="AS92" i="16"/>
  <c r="AG92" i="16"/>
  <c r="AC92" i="16"/>
  <c r="BH83" i="16"/>
  <c r="BD83" i="16"/>
  <c r="AZ83" i="16"/>
  <c r="AV83" i="16"/>
  <c r="AR83" i="16"/>
  <c r="AN83" i="16"/>
  <c r="BX83" i="16" s="1"/>
  <c r="AJ83" i="16"/>
  <c r="AF83" i="16"/>
  <c r="AB83" i="16"/>
  <c r="X83" i="16"/>
  <c r="AX92" i="16"/>
  <c r="AT92" i="16"/>
  <c r="AP92" i="16"/>
  <c r="AL92" i="16"/>
  <c r="AD92" i="16"/>
  <c r="Z92" i="16"/>
  <c r="V92" i="16"/>
  <c r="K104" i="15"/>
  <c r="R83" i="14"/>
  <c r="F92" i="14"/>
  <c r="H83" i="14"/>
  <c r="H92" i="14"/>
  <c r="J90" i="15"/>
  <c r="N90" i="15"/>
  <c r="R90" i="15"/>
  <c r="Q83" i="16"/>
  <c r="P83" i="16"/>
  <c r="I90" i="13"/>
  <c r="P81" i="13"/>
  <c r="E104" i="13"/>
  <c r="D137" i="13"/>
  <c r="L164" i="23"/>
  <c r="N164" i="23" s="1"/>
  <c r="X81" i="19"/>
  <c r="X21" i="19" s="1"/>
  <c r="K189" i="23"/>
  <c r="AX81" i="19"/>
  <c r="AX21" i="19" s="1"/>
  <c r="K164" i="23"/>
  <c r="K67" i="23"/>
  <c r="S84" i="14" l="1"/>
  <c r="K83" i="14"/>
  <c r="S83" i="14" s="1"/>
  <c r="S102" i="14"/>
  <c r="S119" i="14"/>
  <c r="I82" i="20"/>
  <c r="O138" i="20"/>
  <c r="L90" i="21"/>
  <c r="BD106" i="16"/>
  <c r="CB20" i="18"/>
  <c r="Z81" i="19"/>
  <c r="Z21" i="19" s="1"/>
  <c r="Z19" i="19" s="1"/>
  <c r="BF81" i="19"/>
  <c r="BF21" i="19" s="1"/>
  <c r="E81" i="13"/>
  <c r="L81" i="13"/>
  <c r="N90" i="13"/>
  <c r="J90" i="13"/>
  <c r="F104" i="15"/>
  <c r="J104" i="15"/>
  <c r="R104" i="15"/>
  <c r="I83" i="16"/>
  <c r="O106" i="16"/>
  <c r="P106" i="16"/>
  <c r="E139" i="16"/>
  <c r="I139" i="16"/>
  <c r="M139" i="16"/>
  <c r="O105" i="18"/>
  <c r="G138" i="18"/>
  <c r="K138" i="18"/>
  <c r="E138" i="18"/>
  <c r="I138" i="18"/>
  <c r="M138" i="18"/>
  <c r="Q138" i="18"/>
  <c r="E82" i="19"/>
  <c r="I82" i="19"/>
  <c r="M82" i="19"/>
  <c r="G105" i="19"/>
  <c r="K105" i="19"/>
  <c r="X106" i="16"/>
  <c r="BX119" i="16"/>
  <c r="BX111" i="16"/>
  <c r="BX107" i="16"/>
  <c r="BX102" i="16"/>
  <c r="Z83" i="16"/>
  <c r="BF83" i="16"/>
  <c r="BB83" i="16"/>
  <c r="AT83" i="16"/>
  <c r="AP83" i="16"/>
  <c r="AL83" i="16"/>
  <c r="CC22" i="18"/>
  <c r="BY22" i="18"/>
  <c r="M105" i="20"/>
  <c r="K104" i="21"/>
  <c r="T23" i="14"/>
  <c r="T23" i="15"/>
  <c r="U162" i="15"/>
  <c r="U142" i="15"/>
  <c r="T137" i="15"/>
  <c r="U137" i="15" s="1"/>
  <c r="U125" i="15"/>
  <c r="U105" i="15"/>
  <c r="Q88" i="14"/>
  <c r="Q107" i="14"/>
  <c r="G82" i="18"/>
  <c r="Q91" i="20"/>
  <c r="BX20" i="18"/>
  <c r="F96" i="17"/>
  <c r="H93" i="16"/>
  <c r="H92" i="16" s="1"/>
  <c r="U81" i="19"/>
  <c r="U21" i="19" s="1"/>
  <c r="U19" i="19" s="1"/>
  <c r="AP81" i="19"/>
  <c r="AP21" i="19" s="1"/>
  <c r="T139" i="14"/>
  <c r="J92" i="14"/>
  <c r="Q92" i="14" s="1"/>
  <c r="K92" i="14"/>
  <c r="S92" i="14" s="1"/>
  <c r="J83" i="14"/>
  <c r="Q83" i="14" s="1"/>
  <c r="Q84" i="14"/>
  <c r="Q93" i="14"/>
  <c r="K90" i="15"/>
  <c r="O90" i="15"/>
  <c r="L137" i="15"/>
  <c r="E137" i="15"/>
  <c r="M137" i="15"/>
  <c r="H82" i="20"/>
  <c r="N91" i="20"/>
  <c r="F81" i="21"/>
  <c r="J81" i="21"/>
  <c r="N81" i="21"/>
  <c r="G90" i="21"/>
  <c r="K90" i="21"/>
  <c r="O90" i="21"/>
  <c r="V83" i="14"/>
  <c r="BJ139" i="16"/>
  <c r="BF139" i="16"/>
  <c r="BB139" i="16"/>
  <c r="AP139" i="16"/>
  <c r="AL139" i="16"/>
  <c r="AD139" i="16"/>
  <c r="Z139" i="16"/>
  <c r="V139" i="16"/>
  <c r="BY23" i="16"/>
  <c r="P82" i="17"/>
  <c r="CA123" i="18"/>
  <c r="BF168" i="19"/>
  <c r="AG167" i="19"/>
  <c r="AG25" i="19" s="1"/>
  <c r="U91" i="20"/>
  <c r="BZ20" i="18"/>
  <c r="AW105" i="20"/>
  <c r="AC105" i="20"/>
  <c r="BB105" i="20"/>
  <c r="BC105" i="20"/>
  <c r="AM105" i="20"/>
  <c r="AX105" i="20"/>
  <c r="AQ105" i="20"/>
  <c r="V92" i="14"/>
  <c r="P92" i="14"/>
  <c r="R92" i="14"/>
  <c r="M81" i="13"/>
  <c r="I81" i="13"/>
  <c r="G90" i="13"/>
  <c r="S88" i="14"/>
  <c r="S107" i="14"/>
  <c r="Q111" i="14"/>
  <c r="H106" i="14"/>
  <c r="P81" i="15"/>
  <c r="G83" i="16"/>
  <c r="K83" i="16"/>
  <c r="O83" i="16"/>
  <c r="N106" i="16"/>
  <c r="G139" i="16"/>
  <c r="H138" i="18"/>
  <c r="P138" i="18"/>
  <c r="N138" i="18"/>
  <c r="R138" i="18"/>
  <c r="F82" i="19"/>
  <c r="J82" i="19"/>
  <c r="N82" i="19"/>
  <c r="R82" i="19"/>
  <c r="K138" i="19"/>
  <c r="O138" i="19"/>
  <c r="L82" i="20"/>
  <c r="M91" i="20"/>
  <c r="K105" i="20"/>
  <c r="I138" i="20"/>
  <c r="Q138" i="20"/>
  <c r="E90" i="21"/>
  <c r="I90" i="21"/>
  <c r="M90" i="21"/>
  <c r="G137" i="21"/>
  <c r="T21" i="15"/>
  <c r="U146" i="15"/>
  <c r="U138" i="15"/>
  <c r="U129" i="15"/>
  <c r="U117" i="15"/>
  <c r="U109" i="15"/>
  <c r="U100" i="15"/>
  <c r="AM106" i="16"/>
  <c r="BX88" i="16"/>
  <c r="BX84" i="16"/>
  <c r="BU139" i="16"/>
  <c r="BQ139" i="16"/>
  <c r="BM139" i="16"/>
  <c r="BW139" i="16"/>
  <c r="BS139" i="16"/>
  <c r="BO139" i="16"/>
  <c r="BK139" i="16"/>
  <c r="BS106" i="16"/>
  <c r="BO106" i="16"/>
  <c r="BK106" i="16"/>
  <c r="BM106" i="16"/>
  <c r="AZ82" i="20"/>
  <c r="BX126" i="16"/>
  <c r="BW126" i="16"/>
  <c r="Z106" i="16"/>
  <c r="V106" i="16"/>
  <c r="BJ106" i="16"/>
  <c r="BF106" i="16"/>
  <c r="BB106" i="16"/>
  <c r="W106" i="16"/>
  <c r="BR106" i="16"/>
  <c r="BL106" i="16"/>
  <c r="BT83" i="16"/>
  <c r="BP83" i="16"/>
  <c r="BL83" i="16"/>
  <c r="V138" i="17"/>
  <c r="BT138" i="18"/>
  <c r="BD138" i="18"/>
  <c r="AN138" i="18"/>
  <c r="X138" i="18"/>
  <c r="BR105" i="18"/>
  <c r="BR82" i="18"/>
  <c r="AQ82" i="18"/>
  <c r="AH82" i="18"/>
  <c r="CC20" i="18"/>
  <c r="BY20" i="18"/>
  <c r="BB138" i="20"/>
  <c r="AX138" i="20"/>
  <c r="AL138" i="20"/>
  <c r="AD138" i="20"/>
  <c r="V138" i="20"/>
  <c r="X105" i="20"/>
  <c r="AK82" i="20"/>
  <c r="U82" i="20"/>
  <c r="BB82" i="20"/>
  <c r="AV82" i="20"/>
  <c r="AR82" i="20"/>
  <c r="AA82" i="20"/>
  <c r="V82" i="20"/>
  <c r="J240" i="23"/>
  <c r="F91" i="13"/>
  <c r="F90" i="13" s="1"/>
  <c r="F121" i="13"/>
  <c r="P83" i="14"/>
  <c r="BX94" i="16"/>
  <c r="R122" i="17"/>
  <c r="H92" i="18"/>
  <c r="H91" i="18" s="1"/>
  <c r="L82" i="18"/>
  <c r="Y82" i="18"/>
  <c r="AD82" i="18"/>
  <c r="BW168" i="18"/>
  <c r="BX169" i="18"/>
  <c r="CB168" i="18"/>
  <c r="CC169" i="18"/>
  <c r="AL167" i="18"/>
  <c r="AL25" i="18" s="1"/>
  <c r="AV82" i="18"/>
  <c r="BG82" i="18"/>
  <c r="BT82" i="18"/>
  <c r="BX123" i="18"/>
  <c r="CB157" i="18"/>
  <c r="BE169" i="19"/>
  <c r="BC170" i="19"/>
  <c r="BE171" i="19"/>
  <c r="H122" i="20"/>
  <c r="G156" i="20"/>
  <c r="G23" i="20" s="1"/>
  <c r="AJ82" i="20"/>
  <c r="CA138" i="18"/>
  <c r="BW138" i="18"/>
  <c r="BS138" i="18"/>
  <c r="BO138" i="18"/>
  <c r="BK138" i="18"/>
  <c r="BG138" i="18"/>
  <c r="BC138" i="18"/>
  <c r="AY138" i="18"/>
  <c r="AU138" i="18"/>
  <c r="AQ138" i="18"/>
  <c r="AM138" i="18"/>
  <c r="AE138" i="18"/>
  <c r="AA138" i="18"/>
  <c r="W138" i="18"/>
  <c r="S138" i="18"/>
  <c r="AX138" i="18"/>
  <c r="AT138" i="18"/>
  <c r="AP138" i="18"/>
  <c r="AL138" i="18"/>
  <c r="AH138" i="18"/>
  <c r="AD138" i="18"/>
  <c r="Z138" i="18"/>
  <c r="V138" i="18"/>
  <c r="BL105" i="18"/>
  <c r="BL81" i="18" s="1"/>
  <c r="BL21" i="18" s="1"/>
  <c r="BD105" i="18"/>
  <c r="AB105" i="18"/>
  <c r="AJ91" i="18"/>
  <c r="BV82" i="18"/>
  <c r="AX82" i="18"/>
  <c r="CA20" i="18"/>
  <c r="BW20" i="18"/>
  <c r="BA138" i="20"/>
  <c r="AK138" i="20"/>
  <c r="AG138" i="20"/>
  <c r="U138" i="20"/>
  <c r="AT82" i="20"/>
  <c r="AL137" i="21"/>
  <c r="AH137" i="21"/>
  <c r="AD137" i="21"/>
  <c r="AO90" i="21"/>
  <c r="AK90" i="21"/>
  <c r="AC90" i="21"/>
  <c r="U90" i="21"/>
  <c r="AR81" i="21"/>
  <c r="AJ81" i="21"/>
  <c r="AB81" i="21"/>
  <c r="T81" i="21"/>
  <c r="J43" i="23"/>
  <c r="J41" i="23"/>
  <c r="J49" i="23"/>
  <c r="O122" i="17"/>
  <c r="V122" i="17"/>
  <c r="BZ84" i="18"/>
  <c r="BZ83" i="18" s="1"/>
  <c r="AE82" i="18"/>
  <c r="BX173" i="18"/>
  <c r="CA168" i="18"/>
  <c r="CB173" i="18"/>
  <c r="CA169" i="18"/>
  <c r="BA82" i="18"/>
  <c r="BP82" i="18"/>
  <c r="BU82" i="18"/>
  <c r="CC123" i="18"/>
  <c r="BW157" i="18"/>
  <c r="CA157" i="18"/>
  <c r="G82" i="20"/>
  <c r="AI82" i="20"/>
  <c r="X104" i="21"/>
  <c r="L424" i="23"/>
  <c r="N424" i="23" s="1"/>
  <c r="J370" i="23"/>
  <c r="H82" i="17"/>
  <c r="BY84" i="18"/>
  <c r="BY83" i="18" s="1"/>
  <c r="BY82" i="18" s="1"/>
  <c r="R82" i="18"/>
  <c r="W82" i="18"/>
  <c r="AA82" i="18"/>
  <c r="AG82" i="18"/>
  <c r="AZ82" i="18"/>
  <c r="BH82" i="18"/>
  <c r="BM82" i="18"/>
  <c r="BQ82" i="18"/>
  <c r="BW123" i="18"/>
  <c r="CB123" i="18"/>
  <c r="BX157" i="18"/>
  <c r="CC157" i="18"/>
  <c r="AP105" i="20"/>
  <c r="AE137" i="21"/>
  <c r="M104" i="21"/>
  <c r="N104" i="21"/>
  <c r="G104" i="21"/>
  <c r="G80" i="21" s="1"/>
  <c r="G20" i="21" s="1"/>
  <c r="G18" i="21" s="1"/>
  <c r="U104" i="21"/>
  <c r="AQ104" i="21"/>
  <c r="AL104" i="21"/>
  <c r="AI156" i="20"/>
  <c r="AI23" i="20" s="1"/>
  <c r="H105" i="20"/>
  <c r="P105" i="20"/>
  <c r="Q105" i="20"/>
  <c r="D138" i="20"/>
  <c r="H138" i="20"/>
  <c r="L138" i="20"/>
  <c r="P138" i="20"/>
  <c r="BC138" i="20"/>
  <c r="BC81" i="20" s="1"/>
  <c r="BC21" i="20" s="1"/>
  <c r="BC19" i="20" s="1"/>
  <c r="AM138" i="20"/>
  <c r="W138" i="20"/>
  <c r="AK105" i="20"/>
  <c r="AL105" i="20"/>
  <c r="L105" i="20"/>
  <c r="M138" i="20"/>
  <c r="F138" i="20"/>
  <c r="Z105" i="20"/>
  <c r="AR105" i="20"/>
  <c r="S105" i="20"/>
  <c r="AH105" i="20"/>
  <c r="AQ81" i="20"/>
  <c r="AQ21" i="20" s="1"/>
  <c r="R105" i="20"/>
  <c r="R81" i="20" s="1"/>
  <c r="R21" i="20" s="1"/>
  <c r="R19" i="20" s="1"/>
  <c r="AS105" i="20"/>
  <c r="W105" i="20"/>
  <c r="AX81" i="20"/>
  <c r="AX21" i="20" s="1"/>
  <c r="N105" i="20"/>
  <c r="I92" i="20"/>
  <c r="I91" i="20" s="1"/>
  <c r="G92" i="20"/>
  <c r="G91" i="20" s="1"/>
  <c r="AI92" i="20"/>
  <c r="AI91" i="20" s="1"/>
  <c r="I122" i="20"/>
  <c r="I105" i="20" s="1"/>
  <c r="I81" i="20" s="1"/>
  <c r="I21" i="20" s="1"/>
  <c r="I19" i="20" s="1"/>
  <c r="H156" i="20"/>
  <c r="H23" i="20" s="1"/>
  <c r="AI122" i="20"/>
  <c r="AI105" i="20" s="1"/>
  <c r="AE124" i="20"/>
  <c r="AI167" i="20"/>
  <c r="AI25" i="20" s="1"/>
  <c r="AG167" i="20"/>
  <c r="AG25" i="20" s="1"/>
  <c r="BW97" i="18"/>
  <c r="BY25" i="18"/>
  <c r="BG122" i="18"/>
  <c r="BG105" i="18" s="1"/>
  <c r="AK122" i="18"/>
  <c r="AK105" i="18" s="1"/>
  <c r="L156" i="18"/>
  <c r="L23" i="18" s="1"/>
  <c r="Z156" i="18"/>
  <c r="Z23" i="18" s="1"/>
  <c r="AH156" i="18"/>
  <c r="AH23" i="18" s="1"/>
  <c r="X167" i="18"/>
  <c r="X25" i="18" s="1"/>
  <c r="M92" i="18"/>
  <c r="M91" i="18" s="1"/>
  <c r="F173" i="18"/>
  <c r="I168" i="18"/>
  <c r="J173" i="18"/>
  <c r="I169" i="18"/>
  <c r="F168" i="18"/>
  <c r="E169" i="18"/>
  <c r="J169" i="18"/>
  <c r="P122" i="18"/>
  <c r="S122" i="18"/>
  <c r="Y122" i="18"/>
  <c r="Y105" i="18" s="1"/>
  <c r="AA122" i="18"/>
  <c r="AA105" i="18" s="1"/>
  <c r="W156" i="18"/>
  <c r="W23" i="18" s="1"/>
  <c r="AK156" i="18"/>
  <c r="AK23" i="18" s="1"/>
  <c r="E173" i="18"/>
  <c r="K168" i="18"/>
  <c r="I173" i="18"/>
  <c r="K173" i="18"/>
  <c r="AZ156" i="18"/>
  <c r="AZ23" i="18" s="1"/>
  <c r="CB96" i="18"/>
  <c r="F169" i="18"/>
  <c r="J168" i="18"/>
  <c r="K169" i="18"/>
  <c r="K167" i="18" s="1"/>
  <c r="K25" i="18" s="1"/>
  <c r="BO92" i="18"/>
  <c r="BO91" i="18" s="1"/>
  <c r="AY122" i="18"/>
  <c r="AY105" i="18" s="1"/>
  <c r="BM122" i="18"/>
  <c r="BM105" i="18" s="1"/>
  <c r="AV156" i="18"/>
  <c r="AV23" i="18" s="1"/>
  <c r="G156" i="18"/>
  <c r="G23" i="18" s="1"/>
  <c r="CA24" i="18"/>
  <c r="BW24" i="18"/>
  <c r="CC24" i="18"/>
  <c r="AW105" i="18"/>
  <c r="AW81" i="18" s="1"/>
  <c r="AW21" i="18" s="1"/>
  <c r="BE105" i="18"/>
  <c r="BE81" i="18" s="1"/>
  <c r="BE21" i="18" s="1"/>
  <c r="BE19" i="18" s="1"/>
  <c r="AJ105" i="18"/>
  <c r="O81" i="18"/>
  <c r="O21" i="18" s="1"/>
  <c r="BZ22" i="18"/>
  <c r="BZ24" i="18"/>
  <c r="BV138" i="18"/>
  <c r="BJ138" i="18"/>
  <c r="BF138" i="18"/>
  <c r="BB138" i="18"/>
  <c r="BS105" i="18"/>
  <c r="BS81" i="18" s="1"/>
  <c r="BS21" i="18" s="1"/>
  <c r="BS19" i="18" s="1"/>
  <c r="V105" i="18"/>
  <c r="CB24" i="18"/>
  <c r="BY24" i="18"/>
  <c r="BZ23" i="18"/>
  <c r="CB22" i="18"/>
  <c r="BX22" i="18"/>
  <c r="AI105" i="18"/>
  <c r="BV105" i="18"/>
  <c r="BZ25" i="18"/>
  <c r="BX24" i="18"/>
  <c r="BY23" i="18"/>
  <c r="CA22" i="18"/>
  <c r="BW22" i="18"/>
  <c r="AC105" i="18"/>
  <c r="AC81" i="18" s="1"/>
  <c r="AC21" i="18" s="1"/>
  <c r="AC19" i="18" s="1"/>
  <c r="G92" i="18"/>
  <c r="G91" i="18" s="1"/>
  <c r="AQ92" i="18"/>
  <c r="AQ91" i="18" s="1"/>
  <c r="BZ94" i="18"/>
  <c r="BY96" i="18"/>
  <c r="G122" i="18"/>
  <c r="G105" i="18" s="1"/>
  <c r="G81" i="18" s="1"/>
  <c r="G21" i="18" s="1"/>
  <c r="BZ99" i="18"/>
  <c r="BY100" i="18"/>
  <c r="BY158" i="18"/>
  <c r="Q156" i="18"/>
  <c r="Q23" i="18" s="1"/>
  <c r="AE156" i="18"/>
  <c r="AE23" i="18" s="1"/>
  <c r="CA99" i="18"/>
  <c r="AP156" i="18"/>
  <c r="AP23" i="18" s="1"/>
  <c r="BZ124" i="18"/>
  <c r="BZ125" i="18"/>
  <c r="BZ158" i="18"/>
  <c r="AP92" i="18"/>
  <c r="AP91" i="18" s="1"/>
  <c r="BZ98" i="18"/>
  <c r="R137" i="13"/>
  <c r="S138" i="13"/>
  <c r="S162" i="13"/>
  <c r="H82" i="13"/>
  <c r="H81" i="13" s="1"/>
  <c r="H91" i="13"/>
  <c r="H90" i="13" s="1"/>
  <c r="U167" i="20"/>
  <c r="U25" i="20" s="1"/>
  <c r="G94" i="15"/>
  <c r="S94" i="15" s="1"/>
  <c r="AH138" i="17"/>
  <c r="AC138" i="17"/>
  <c r="U138" i="17"/>
  <c r="M138" i="17"/>
  <c r="AG138" i="17"/>
  <c r="Y138" i="17"/>
  <c r="X156" i="17"/>
  <c r="X23" i="17" s="1"/>
  <c r="E157" i="16"/>
  <c r="R106" i="16"/>
  <c r="F139" i="16"/>
  <c r="J139" i="16"/>
  <c r="N139" i="16"/>
  <c r="R139" i="16"/>
  <c r="BT106" i="16"/>
  <c r="BP106" i="16"/>
  <c r="L106" i="16"/>
  <c r="D139" i="16"/>
  <c r="H139" i="16"/>
  <c r="L139" i="16"/>
  <c r="P139" i="16"/>
  <c r="BX148" i="16"/>
  <c r="BX144" i="16"/>
  <c r="BH139" i="16"/>
  <c r="BD139" i="16"/>
  <c r="BD82" i="16" s="1"/>
  <c r="BD22" i="16" s="1"/>
  <c r="AZ139" i="16"/>
  <c r="AR139" i="16"/>
  <c r="BX140" i="16"/>
  <c r="AJ139" i="16"/>
  <c r="AB139" i="16"/>
  <c r="X139" i="16"/>
  <c r="T139" i="16"/>
  <c r="BX131" i="16"/>
  <c r="BX127" i="16"/>
  <c r="AF106" i="16"/>
  <c r="AZ106" i="16"/>
  <c r="AV106" i="16"/>
  <c r="AL106" i="16"/>
  <c r="AG106" i="16"/>
  <c r="AC106" i="16"/>
  <c r="Y106" i="16"/>
  <c r="BU106" i="16"/>
  <c r="BU82" i="16" s="1"/>
  <c r="BU22" i="16" s="1"/>
  <c r="BU20" i="16" s="1"/>
  <c r="BC139" i="16"/>
  <c r="AI106" i="16"/>
  <c r="AE106" i="16"/>
  <c r="BG106" i="16"/>
  <c r="AY106" i="16"/>
  <c r="AK106" i="16"/>
  <c r="BX135" i="16"/>
  <c r="K139" i="16"/>
  <c r="O139" i="16"/>
  <c r="BX164" i="16"/>
  <c r="BC106" i="16"/>
  <c r="T106" i="16"/>
  <c r="T82" i="16" s="1"/>
  <c r="T22" i="16" s="1"/>
  <c r="AQ106" i="16"/>
  <c r="AP123" i="16"/>
  <c r="AP106" i="16" s="1"/>
  <c r="AP82" i="16" s="1"/>
  <c r="AP22" i="16" s="1"/>
  <c r="AS123" i="16"/>
  <c r="AS106" i="16" s="1"/>
  <c r="AN139" i="16"/>
  <c r="BX139" i="16" s="1"/>
  <c r="BM82" i="16"/>
  <c r="BM22" i="16" s="1"/>
  <c r="BM20" i="16" s="1"/>
  <c r="AT106" i="16"/>
  <c r="AJ106" i="16"/>
  <c r="AJ82" i="16" s="1"/>
  <c r="AJ22" i="16" s="1"/>
  <c r="AJ20" i="16" s="1"/>
  <c r="S106" i="16"/>
  <c r="AR123" i="16"/>
  <c r="AR106" i="16" s="1"/>
  <c r="AR82" i="16" s="1"/>
  <c r="AR22" i="16" s="1"/>
  <c r="AR20" i="16" s="1"/>
  <c r="AB82" i="16"/>
  <c r="AB22" i="16" s="1"/>
  <c r="AB20" i="16" s="1"/>
  <c r="BH106" i="16"/>
  <c r="BQ106" i="16"/>
  <c r="BQ82" i="16" s="1"/>
  <c r="K106" i="16"/>
  <c r="AN23" i="16"/>
  <c r="M106" i="16"/>
  <c r="Q106" i="16"/>
  <c r="BI139" i="16"/>
  <c r="BI82" i="16" s="1"/>
  <c r="BI22" i="16" s="1"/>
  <c r="BI20" i="16" s="1"/>
  <c r="BE139" i="16"/>
  <c r="BA139" i="16"/>
  <c r="AO139" i="16"/>
  <c r="AK139" i="16"/>
  <c r="AK82" i="16" s="1"/>
  <c r="AK22" i="16" s="1"/>
  <c r="AK20" i="16" s="1"/>
  <c r="Y139" i="16"/>
  <c r="Y82" i="16" s="1"/>
  <c r="Y22" i="16" s="1"/>
  <c r="U139" i="16"/>
  <c r="AW106" i="16"/>
  <c r="AW82" i="16" s="1"/>
  <c r="AW22" i="16" s="1"/>
  <c r="AW20" i="16" s="1"/>
  <c r="AD106" i="16"/>
  <c r="BR139" i="16"/>
  <c r="BY139" i="16"/>
  <c r="BT139" i="16"/>
  <c r="BP139" i="16"/>
  <c r="BP82" i="16" s="1"/>
  <c r="BP22" i="16" s="1"/>
  <c r="BP20" i="16" s="1"/>
  <c r="BL139" i="16"/>
  <c r="BV106" i="16"/>
  <c r="Q122" i="17"/>
  <c r="Q105" i="17" s="1"/>
  <c r="Z122" i="17"/>
  <c r="Z105" i="17" s="1"/>
  <c r="E168" i="16"/>
  <c r="E26" i="16" s="1"/>
  <c r="BW94" i="18"/>
  <c r="AM92" i="18"/>
  <c r="AM91" i="18" s="1"/>
  <c r="BW100" i="16"/>
  <c r="BX101" i="16"/>
  <c r="Z167" i="17"/>
  <c r="Z25" i="17" s="1"/>
  <c r="AC167" i="17"/>
  <c r="AC25" i="17" s="1"/>
  <c r="Y167" i="17"/>
  <c r="Y25" i="17" s="1"/>
  <c r="G157" i="16"/>
  <c r="G24" i="16" s="1"/>
  <c r="X122" i="17"/>
  <c r="X105" i="17" s="1"/>
  <c r="T122" i="17"/>
  <c r="T105" i="17" s="1"/>
  <c r="AF122" i="17"/>
  <c r="AF105" i="17" s="1"/>
  <c r="O156" i="17"/>
  <c r="O23" i="17" s="1"/>
  <c r="Y156" i="17"/>
  <c r="Y23" i="17" s="1"/>
  <c r="J93" i="16"/>
  <c r="J92" i="16" s="1"/>
  <c r="I123" i="16"/>
  <c r="I106" i="16" s="1"/>
  <c r="I82" i="16" s="1"/>
  <c r="I22" i="16" s="1"/>
  <c r="AN93" i="16"/>
  <c r="BX95" i="16"/>
  <c r="BX96" i="16"/>
  <c r="BX97" i="16"/>
  <c r="BX98" i="16"/>
  <c r="BX99" i="16"/>
  <c r="BW125" i="16"/>
  <c r="BX125" i="16"/>
  <c r="R122" i="18"/>
  <c r="R105" i="18" s="1"/>
  <c r="T122" i="18"/>
  <c r="T105" i="18" s="1"/>
  <c r="X122" i="18"/>
  <c r="X105" i="18" s="1"/>
  <c r="R156" i="18"/>
  <c r="R23" i="18" s="1"/>
  <c r="P156" i="18"/>
  <c r="P23" i="18" s="1"/>
  <c r="AD156" i="18"/>
  <c r="AD23" i="18" s="1"/>
  <c r="AM156" i="18"/>
  <c r="AM23" i="18" s="1"/>
  <c r="AO123" i="18"/>
  <c r="AN124" i="18"/>
  <c r="BA122" i="18"/>
  <c r="BA105" i="18" s="1"/>
  <c r="AT124" i="18"/>
  <c r="BA156" i="18"/>
  <c r="BA23" i="18" s="1"/>
  <c r="CC23" i="18" s="1"/>
  <c r="BH156" i="18"/>
  <c r="BH23" i="18" s="1"/>
  <c r="BF156" i="18"/>
  <c r="BF23" i="18" s="1"/>
  <c r="BT156" i="18"/>
  <c r="BT23" i="18" s="1"/>
  <c r="G93" i="16"/>
  <c r="G92" i="16" s="1"/>
  <c r="J123" i="16"/>
  <c r="J106" i="16" s="1"/>
  <c r="J82" i="16" s="1"/>
  <c r="J22" i="16" s="1"/>
  <c r="E24" i="16"/>
  <c r="AN123" i="16"/>
  <c r="BX100" i="16"/>
  <c r="X156" i="18"/>
  <c r="X23" i="18" s="1"/>
  <c r="AR157" i="18"/>
  <c r="AS158" i="18"/>
  <c r="AS157" i="18"/>
  <c r="BH167" i="18"/>
  <c r="BH25" i="18" s="1"/>
  <c r="BO167" i="18"/>
  <c r="BO25" i="18" s="1"/>
  <c r="Q167" i="18"/>
  <c r="Q25" i="18" s="1"/>
  <c r="P137" i="15"/>
  <c r="S137" i="15"/>
  <c r="N137" i="15"/>
  <c r="R137" i="15"/>
  <c r="L104" i="15"/>
  <c r="M104" i="15"/>
  <c r="G137" i="15"/>
  <c r="D137" i="15"/>
  <c r="E104" i="15"/>
  <c r="D91" i="15"/>
  <c r="D90" i="15" s="1"/>
  <c r="I166" i="15"/>
  <c r="I24" i="15" s="1"/>
  <c r="J25" i="14"/>
  <c r="Q164" i="14"/>
  <c r="J24" i="14"/>
  <c r="Q127" i="14"/>
  <c r="K139" i="14"/>
  <c r="S139" i="14" s="1"/>
  <c r="S140" i="14"/>
  <c r="P139" i="14"/>
  <c r="J139" i="14"/>
  <c r="Q139" i="14" s="1"/>
  <c r="Q144" i="14"/>
  <c r="N139" i="14"/>
  <c r="S148" i="14"/>
  <c r="S131" i="14"/>
  <c r="Q135" i="14"/>
  <c r="K24" i="14"/>
  <c r="S164" i="14"/>
  <c r="T25" i="14"/>
  <c r="N25" i="14"/>
  <c r="E106" i="14"/>
  <c r="M106" i="14"/>
  <c r="S135" i="14"/>
  <c r="Q140" i="14"/>
  <c r="Q148" i="14"/>
  <c r="N23" i="14"/>
  <c r="G98" i="15"/>
  <c r="S98" i="15" s="1"/>
  <c r="J92" i="20"/>
  <c r="J91" i="20" s="1"/>
  <c r="J82" i="20"/>
  <c r="O167" i="20"/>
  <c r="O25" i="20" s="1"/>
  <c r="G155" i="13"/>
  <c r="G22" i="13" s="1"/>
  <c r="H155" i="13"/>
  <c r="H22" i="13" s="1"/>
  <c r="J156" i="20"/>
  <c r="J23" i="20" s="1"/>
  <c r="M104" i="13"/>
  <c r="E137" i="13"/>
  <c r="E80" i="13" s="1"/>
  <c r="E20" i="13" s="1"/>
  <c r="E18" i="13" s="1"/>
  <c r="J104" i="13"/>
  <c r="R21" i="13"/>
  <c r="J137" i="13"/>
  <c r="F137" i="13"/>
  <c r="P137" i="13"/>
  <c r="L137" i="13"/>
  <c r="H137" i="13"/>
  <c r="Y156" i="20"/>
  <c r="Y23" i="20" s="1"/>
  <c r="R23" i="13"/>
  <c r="M137" i="13"/>
  <c r="K137" i="13"/>
  <c r="K80" i="13" s="1"/>
  <c r="K20" i="13" s="1"/>
  <c r="K18" i="13" s="1"/>
  <c r="G137" i="13"/>
  <c r="L104" i="13"/>
  <c r="D123" i="20"/>
  <c r="F104" i="13"/>
  <c r="F80" i="13" s="1"/>
  <c r="F20" i="13" s="1"/>
  <c r="H167" i="15"/>
  <c r="D169" i="16" s="1"/>
  <c r="AA169" i="16" s="1"/>
  <c r="G167" i="15"/>
  <c r="S167" i="15" s="1"/>
  <c r="G168" i="13"/>
  <c r="D169" i="20" s="1"/>
  <c r="D104" i="13"/>
  <c r="D80" i="13" s="1"/>
  <c r="D20" i="13" s="1"/>
  <c r="D18" i="13" s="1"/>
  <c r="Q104" i="15"/>
  <c r="Q80" i="15" s="1"/>
  <c r="Q20" i="15" s="1"/>
  <c r="AA122" i="20"/>
  <c r="AA105" i="20" s="1"/>
  <c r="AA81" i="20" s="1"/>
  <c r="AA21" i="20" s="1"/>
  <c r="AA19" i="20" s="1"/>
  <c r="AI166" i="21"/>
  <c r="AI24" i="21" s="1"/>
  <c r="AC166" i="21"/>
  <c r="AC24" i="21" s="1"/>
  <c r="J302" i="23"/>
  <c r="L302" i="23" s="1"/>
  <c r="N302" i="23" s="1"/>
  <c r="K59" i="23"/>
  <c r="N104" i="13"/>
  <c r="U123" i="20"/>
  <c r="U122" i="20" s="1"/>
  <c r="U105" i="20" s="1"/>
  <c r="U81" i="20" s="1"/>
  <c r="U21" i="20" s="1"/>
  <c r="L396" i="23"/>
  <c r="N396" i="23" s="1"/>
  <c r="BV167" i="18"/>
  <c r="BV25" i="18" s="1"/>
  <c r="L74" i="23"/>
  <c r="N74" i="23" s="1"/>
  <c r="CC95" i="18"/>
  <c r="X92" i="17"/>
  <c r="X91" i="17" s="1"/>
  <c r="N125" i="17"/>
  <c r="W167" i="17"/>
  <c r="W25" i="17" s="1"/>
  <c r="BW98" i="18"/>
  <c r="BW100" i="18"/>
  <c r="Q92" i="18"/>
  <c r="Q91" i="18" s="1"/>
  <c r="AG92" i="18"/>
  <c r="AG91" i="18" s="1"/>
  <c r="CA98" i="18"/>
  <c r="BB122" i="18"/>
  <c r="BB105" i="18" s="1"/>
  <c r="BJ122" i="18"/>
  <c r="BJ105" i="18" s="1"/>
  <c r="BN122" i="18"/>
  <c r="BN105" i="18" s="1"/>
  <c r="G122" i="17"/>
  <c r="AG122" i="17"/>
  <c r="AG105" i="17" s="1"/>
  <c r="CC96" i="18"/>
  <c r="T92" i="18"/>
  <c r="T91" i="18" s="1"/>
  <c r="S92" i="18"/>
  <c r="S91" i="18" s="1"/>
  <c r="Y92" i="18"/>
  <c r="Y91" i="18" s="1"/>
  <c r="X92" i="18"/>
  <c r="X91" i="18" s="1"/>
  <c r="W92" i="18"/>
  <c r="W91" i="18" s="1"/>
  <c r="AA92" i="18"/>
  <c r="AA91" i="18" s="1"/>
  <c r="AF92" i="18"/>
  <c r="AF91" i="18" s="1"/>
  <c r="AE92" i="18"/>
  <c r="AE91" i="18" s="1"/>
  <c r="AH92" i="18"/>
  <c r="AH91" i="18" s="1"/>
  <c r="M122" i="18"/>
  <c r="M105" i="18" s="1"/>
  <c r="W122" i="18"/>
  <c r="W105" i="18" s="1"/>
  <c r="W81" i="18" s="1"/>
  <c r="W21" i="18" s="1"/>
  <c r="AF122" i="18"/>
  <c r="AF105" i="18" s="1"/>
  <c r="AG122" i="18"/>
  <c r="AG105" i="18" s="1"/>
  <c r="AH122" i="18"/>
  <c r="AH105" i="18" s="1"/>
  <c r="AL122" i="18"/>
  <c r="AL105" i="18" s="1"/>
  <c r="AM122" i="18"/>
  <c r="AM105" i="18" s="1"/>
  <c r="M156" i="18"/>
  <c r="M23" i="18" s="1"/>
  <c r="BX23" i="18" s="1"/>
  <c r="AA156" i="18"/>
  <c r="AA23" i="18" s="1"/>
  <c r="AG156" i="18"/>
  <c r="AG23" i="18" s="1"/>
  <c r="T167" i="18"/>
  <c r="T25" i="18" s="1"/>
  <c r="AA167" i="18"/>
  <c r="AA25" i="18" s="1"/>
  <c r="AF167" i="18"/>
  <c r="AF25" i="18" s="1"/>
  <c r="AH167" i="18"/>
  <c r="AH25" i="18" s="1"/>
  <c r="AM167" i="18"/>
  <c r="AM25" i="18" s="1"/>
  <c r="BC92" i="18"/>
  <c r="BC91" i="18" s="1"/>
  <c r="BH92" i="18"/>
  <c r="BH91" i="18" s="1"/>
  <c r="BG92" i="18"/>
  <c r="BG91" i="18" s="1"/>
  <c r="BJ92" i="18"/>
  <c r="BJ91" i="18" s="1"/>
  <c r="BN92" i="18"/>
  <c r="BN91" i="18" s="1"/>
  <c r="BQ92" i="18"/>
  <c r="BQ91" i="18" s="1"/>
  <c r="BV92" i="18"/>
  <c r="BV91" i="18" s="1"/>
  <c r="BT92" i="18"/>
  <c r="BT91" i="18" s="1"/>
  <c r="BF122" i="18"/>
  <c r="BF105" i="18" s="1"/>
  <c r="BI122" i="18"/>
  <c r="BI105" i="18" s="1"/>
  <c r="BQ122" i="18"/>
  <c r="BQ105" i="18" s="1"/>
  <c r="BT122" i="18"/>
  <c r="BT105" i="18" s="1"/>
  <c r="BT81" i="18" s="1"/>
  <c r="BT21" i="18" s="1"/>
  <c r="BC156" i="18"/>
  <c r="BC23" i="18" s="1"/>
  <c r="BQ156" i="18"/>
  <c r="BQ23" i="18" s="1"/>
  <c r="BP156" i="18"/>
  <c r="BP23" i="18" s="1"/>
  <c r="BP167" i="18"/>
  <c r="BP25" i="18" s="1"/>
  <c r="BT167" i="18"/>
  <c r="BT25" i="18" s="1"/>
  <c r="T122" i="20"/>
  <c r="T105" i="20" s="1"/>
  <c r="O122" i="20"/>
  <c r="O105" i="20" s="1"/>
  <c r="AJ122" i="20"/>
  <c r="AJ105" i="20" s="1"/>
  <c r="J167" i="20"/>
  <c r="J25" i="20" s="1"/>
  <c r="O92" i="20"/>
  <c r="O91" i="20" s="1"/>
  <c r="T92" i="20"/>
  <c r="T91" i="20" s="1"/>
  <c r="Y92" i="20"/>
  <c r="Y91" i="20" s="1"/>
  <c r="O156" i="20"/>
  <c r="O23" i="20" s="1"/>
  <c r="AO122" i="20"/>
  <c r="AO105" i="20" s="1"/>
  <c r="P156" i="20"/>
  <c r="P23" i="20" s="1"/>
  <c r="AB167" i="20"/>
  <c r="AB25" i="20" s="1"/>
  <c r="AY156" i="20"/>
  <c r="AY23" i="20" s="1"/>
  <c r="V122" i="20"/>
  <c r="V105" i="20" s="1"/>
  <c r="V81" i="20" s="1"/>
  <c r="V21" i="20" s="1"/>
  <c r="V19" i="20" s="1"/>
  <c r="CB99" i="18"/>
  <c r="AT92" i="18"/>
  <c r="AT91" i="18" s="1"/>
  <c r="BP92" i="18"/>
  <c r="BP91" i="18" s="1"/>
  <c r="AR167" i="18"/>
  <c r="AR25" i="18" s="1"/>
  <c r="AV92" i="18"/>
  <c r="AV91" i="18" s="1"/>
  <c r="J95" i="18"/>
  <c r="CB95" i="18" s="1"/>
  <c r="J125" i="18"/>
  <c r="I125" i="18"/>
  <c r="AE122" i="18"/>
  <c r="AE105" i="18" s="1"/>
  <c r="AE81" i="18" s="1"/>
  <c r="AE21" i="18" s="1"/>
  <c r="BH122" i="18"/>
  <c r="BH105" i="18" s="1"/>
  <c r="AR125" i="18"/>
  <c r="BM156" i="18"/>
  <c r="BM23" i="18" s="1"/>
  <c r="L92" i="18"/>
  <c r="L91" i="18" s="1"/>
  <c r="I100" i="18"/>
  <c r="I92" i="18" s="1"/>
  <c r="I91" i="18" s="1"/>
  <c r="Z92" i="18"/>
  <c r="Z91" i="18" s="1"/>
  <c r="AK92" i="18"/>
  <c r="AK91" i="18" s="1"/>
  <c r="AO92" i="18"/>
  <c r="AO91" i="18" s="1"/>
  <c r="AN92" i="18"/>
  <c r="AN91" i="18" s="1"/>
  <c r="AS92" i="18"/>
  <c r="AS91" i="18" s="1"/>
  <c r="CC94" i="18"/>
  <c r="BI92" i="18"/>
  <c r="BI91" i="18" s="1"/>
  <c r="BI156" i="18"/>
  <c r="BI23" i="18" s="1"/>
  <c r="BB167" i="18"/>
  <c r="BB25" i="18" s="1"/>
  <c r="AZ92" i="18"/>
  <c r="AZ91" i="18" s="1"/>
  <c r="F92" i="18"/>
  <c r="F91" i="18" s="1"/>
  <c r="K92" i="18"/>
  <c r="K91" i="18" s="1"/>
  <c r="Y167" i="18"/>
  <c r="Y25" i="18" s="1"/>
  <c r="S105" i="18"/>
  <c r="BX99" i="18"/>
  <c r="W92" i="17"/>
  <c r="W91" i="17" s="1"/>
  <c r="AC92" i="17"/>
  <c r="AC91" i="17" s="1"/>
  <c r="AB92" i="17"/>
  <c r="AB91" i="17" s="1"/>
  <c r="AG92" i="17"/>
  <c r="AG91" i="17" s="1"/>
  <c r="P122" i="17"/>
  <c r="P105" i="17" s="1"/>
  <c r="W122" i="17"/>
  <c r="W105" i="17" s="1"/>
  <c r="Y122" i="17"/>
  <c r="Y105" i="17" s="1"/>
  <c r="AD167" i="17"/>
  <c r="AD25" i="17" s="1"/>
  <c r="J93" i="17"/>
  <c r="J158" i="17"/>
  <c r="G92" i="17"/>
  <c r="G91" i="17" s="1"/>
  <c r="P92" i="17"/>
  <c r="P91" i="17" s="1"/>
  <c r="T92" i="17"/>
  <c r="T91" i="17" s="1"/>
  <c r="AH167" i="17"/>
  <c r="E156" i="17"/>
  <c r="E23" i="17" s="1"/>
  <c r="U122" i="17"/>
  <c r="U105" i="17" s="1"/>
  <c r="AE122" i="17"/>
  <c r="AE105" i="17" s="1"/>
  <c r="T167" i="17"/>
  <c r="T25" i="17" s="1"/>
  <c r="AB167" i="17"/>
  <c r="AB25" i="17" s="1"/>
  <c r="AE167" i="17"/>
  <c r="AE25" i="17" s="1"/>
  <c r="AR92" i="18"/>
  <c r="AR91" i="18" s="1"/>
  <c r="CA96" i="18"/>
  <c r="J92" i="18"/>
  <c r="J91" i="18" s="1"/>
  <c r="U92" i="17"/>
  <c r="U91" i="17" s="1"/>
  <c r="Z92" i="17"/>
  <c r="Z91" i="17" s="1"/>
  <c r="AF92" i="17"/>
  <c r="AF91" i="17" s="1"/>
  <c r="BF92" i="18"/>
  <c r="BF91" i="18" s="1"/>
  <c r="BA167" i="18"/>
  <c r="BA25" i="18" s="1"/>
  <c r="R92" i="18"/>
  <c r="R91" i="18" s="1"/>
  <c r="P105" i="18"/>
  <c r="M167" i="18"/>
  <c r="M25" i="18" s="1"/>
  <c r="R167" i="18"/>
  <c r="R25" i="18" s="1"/>
  <c r="S82" i="17"/>
  <c r="AV122" i="18"/>
  <c r="AV105" i="18" s="1"/>
  <c r="AY92" i="18"/>
  <c r="AY91" i="18" s="1"/>
  <c r="AU92" i="18"/>
  <c r="AU91" i="18" s="1"/>
  <c r="BY96" i="16"/>
  <c r="CB100" i="18"/>
  <c r="F124" i="18"/>
  <c r="AL92" i="18"/>
  <c r="AL91" i="18" s="1"/>
  <c r="F125" i="18"/>
  <c r="K123" i="18"/>
  <c r="Z122" i="18"/>
  <c r="Z105" i="18" s="1"/>
  <c r="S156" i="18"/>
  <c r="S23" i="18" s="1"/>
  <c r="BX100" i="18"/>
  <c r="CB98" i="18"/>
  <c r="CB94" i="18"/>
  <c r="BU92" i="18"/>
  <c r="BU91" i="18" s="1"/>
  <c r="AO125" i="18"/>
  <c r="BX125" i="18" s="1"/>
  <c r="AS125" i="18"/>
  <c r="AR124" i="18"/>
  <c r="AN157" i="18"/>
  <c r="AU156" i="18"/>
  <c r="AU23" i="18" s="1"/>
  <c r="BW23" i="18" s="1"/>
  <c r="AN168" i="18"/>
  <c r="AN167" i="18" s="1"/>
  <c r="AN25" i="18" s="1"/>
  <c r="AU167" i="18"/>
  <c r="AU25" i="18" s="1"/>
  <c r="BF167" i="18"/>
  <c r="BF25" i="18" s="1"/>
  <c r="BB82" i="18"/>
  <c r="AA92" i="17"/>
  <c r="AA91" i="17" s="1"/>
  <c r="AD92" i="17"/>
  <c r="AD91" i="17" s="1"/>
  <c r="AD92" i="18"/>
  <c r="AD91" i="18" s="1"/>
  <c r="BB92" i="18"/>
  <c r="BB91" i="18" s="1"/>
  <c r="BM92" i="18"/>
  <c r="BM91" i="18" s="1"/>
  <c r="BI167" i="18"/>
  <c r="BI25" i="18" s="1"/>
  <c r="AU122" i="18"/>
  <c r="AU105" i="18" s="1"/>
  <c r="J124" i="17"/>
  <c r="BX95" i="18"/>
  <c r="CC100" i="18"/>
  <c r="V92" i="17"/>
  <c r="V91" i="17" s="1"/>
  <c r="Y92" i="17"/>
  <c r="Y91" i="17" s="1"/>
  <c r="AH92" i="17"/>
  <c r="AH91" i="17" s="1"/>
  <c r="AE92" i="17"/>
  <c r="AE91" i="17" s="1"/>
  <c r="CC98" i="18"/>
  <c r="M82" i="18"/>
  <c r="Q82" i="18"/>
  <c r="P92" i="18"/>
  <c r="P91" i="18" s="1"/>
  <c r="BM167" i="18"/>
  <c r="BM25" i="18" s="1"/>
  <c r="AY167" i="18"/>
  <c r="AY25" i="18" s="1"/>
  <c r="BA92" i="18"/>
  <c r="BA91" i="18" s="1"/>
  <c r="E123" i="18"/>
  <c r="K124" i="18"/>
  <c r="BW93" i="18"/>
  <c r="CC97" i="18"/>
  <c r="CA95" i="18"/>
  <c r="AA122" i="17"/>
  <c r="AA105" i="17" s="1"/>
  <c r="AB122" i="17"/>
  <c r="AB105" i="17" s="1"/>
  <c r="AF156" i="17"/>
  <c r="AF23" i="17" s="1"/>
  <c r="AG156" i="17"/>
  <c r="AG23" i="17" s="1"/>
  <c r="R167" i="17"/>
  <c r="R25" i="17" s="1"/>
  <c r="S167" i="17"/>
  <c r="S25" i="17" s="1"/>
  <c r="K158" i="18"/>
  <c r="F157" i="18"/>
  <c r="K157" i="18"/>
  <c r="AF156" i="18"/>
  <c r="AF23" i="18" s="1"/>
  <c r="AY156" i="18"/>
  <c r="AY23" i="18" s="1"/>
  <c r="AN158" i="18"/>
  <c r="AT158" i="18"/>
  <c r="BJ156" i="18"/>
  <c r="BJ23" i="18" s="1"/>
  <c r="BO156" i="18"/>
  <c r="BO23" i="18" s="1"/>
  <c r="BV156" i="18"/>
  <c r="BV23" i="18" s="1"/>
  <c r="F156" i="17"/>
  <c r="F23" i="17" s="1"/>
  <c r="I122" i="17"/>
  <c r="I105" i="17" s="1"/>
  <c r="S92" i="17"/>
  <c r="S91" i="17" s="1"/>
  <c r="R92" i="17"/>
  <c r="R91" i="17" s="1"/>
  <c r="L122" i="18"/>
  <c r="L105" i="18" s="1"/>
  <c r="Q122" i="18"/>
  <c r="Q105" i="18" s="1"/>
  <c r="F123" i="18"/>
  <c r="AD122" i="18"/>
  <c r="AD105" i="18" s="1"/>
  <c r="P167" i="18"/>
  <c r="P25" i="18" s="1"/>
  <c r="S167" i="18"/>
  <c r="S25" i="18" s="1"/>
  <c r="W167" i="18"/>
  <c r="W25" i="18" s="1"/>
  <c r="Z167" i="18"/>
  <c r="Z25" i="18" s="1"/>
  <c r="AD167" i="18"/>
  <c r="AD25" i="18" s="1"/>
  <c r="AG167" i="18"/>
  <c r="AG25" i="18" s="1"/>
  <c r="AK167" i="18"/>
  <c r="AK25" i="18" s="1"/>
  <c r="AZ122" i="18"/>
  <c r="AZ105" i="18" s="1"/>
  <c r="BC122" i="18"/>
  <c r="BC105" i="18" s="1"/>
  <c r="BC81" i="18" s="1"/>
  <c r="BC21" i="18" s="1"/>
  <c r="AR123" i="18"/>
  <c r="BP122" i="18"/>
  <c r="BP105" i="18" s="1"/>
  <c r="BU122" i="18"/>
  <c r="BU105" i="18" s="1"/>
  <c r="AV167" i="18"/>
  <c r="AV25" i="18" s="1"/>
  <c r="BX25" i="18" s="1"/>
  <c r="BC167" i="18"/>
  <c r="BC25" i="18" s="1"/>
  <c r="BJ167" i="18"/>
  <c r="BJ25" i="18" s="1"/>
  <c r="BQ167" i="18"/>
  <c r="BQ25" i="18" s="1"/>
  <c r="BU167" i="18"/>
  <c r="BU25" i="18" s="1"/>
  <c r="D82" i="15"/>
  <c r="D81" i="15" s="1"/>
  <c r="G96" i="15"/>
  <c r="S96" i="15" s="1"/>
  <c r="AY92" i="20"/>
  <c r="AY91" i="20" s="1"/>
  <c r="G95" i="15"/>
  <c r="S95" i="15" s="1"/>
  <c r="AJ92" i="20"/>
  <c r="AJ91" i="20" s="1"/>
  <c r="AT92" i="20"/>
  <c r="AT91" i="20" s="1"/>
  <c r="D121" i="15"/>
  <c r="D104" i="15" s="1"/>
  <c r="G92" i="15"/>
  <c r="S92" i="15" s="1"/>
  <c r="G157" i="15"/>
  <c r="S157" i="15" s="1"/>
  <c r="AJ156" i="20"/>
  <c r="AJ23" i="20" s="1"/>
  <c r="AT156" i="20"/>
  <c r="AT23" i="20" s="1"/>
  <c r="AJ167" i="20"/>
  <c r="AJ25" i="20" s="1"/>
  <c r="AT167" i="20"/>
  <c r="AT25" i="20" s="1"/>
  <c r="AY167" i="20"/>
  <c r="AY25" i="20" s="1"/>
  <c r="G97" i="15"/>
  <c r="S97" i="15" s="1"/>
  <c r="Y167" i="20"/>
  <c r="Y25" i="20" s="1"/>
  <c r="T156" i="20"/>
  <c r="T23" i="20" s="1"/>
  <c r="I124" i="14"/>
  <c r="E82" i="17"/>
  <c r="I82" i="17"/>
  <c r="Q92" i="17"/>
  <c r="Q91" i="17" s="1"/>
  <c r="S122" i="17"/>
  <c r="S105" i="17" s="1"/>
  <c r="AA82" i="17"/>
  <c r="N93" i="17"/>
  <c r="N100" i="17"/>
  <c r="J100" i="17"/>
  <c r="AD122" i="17"/>
  <c r="AD105" i="17" s="1"/>
  <c r="AH156" i="17"/>
  <c r="AH23" i="17" s="1"/>
  <c r="AE156" i="17"/>
  <c r="AE23" i="17" s="1"/>
  <c r="X167" i="17"/>
  <c r="X25" i="17" s="1"/>
  <c r="AA167" i="17"/>
  <c r="AA25" i="17" s="1"/>
  <c r="K99" i="17"/>
  <c r="L98" i="17"/>
  <c r="M97" i="17"/>
  <c r="N96" i="17"/>
  <c r="J96" i="17"/>
  <c r="K95" i="17"/>
  <c r="M95" i="17"/>
  <c r="L125" i="17"/>
  <c r="O92" i="17"/>
  <c r="O91" i="17" s="1"/>
  <c r="N124" i="17"/>
  <c r="AF167" i="17"/>
  <c r="AF25" i="17" s="1"/>
  <c r="W138" i="17"/>
  <c r="S138" i="17"/>
  <c r="AC105" i="17"/>
  <c r="AG82" i="17"/>
  <c r="Y82" i="17"/>
  <c r="AD138" i="17"/>
  <c r="H167" i="17"/>
  <c r="H25" i="17" s="1"/>
  <c r="G167" i="17"/>
  <c r="G25" i="17" s="1"/>
  <c r="G105" i="17"/>
  <c r="O105" i="17"/>
  <c r="L99" i="17"/>
  <c r="L96" i="17"/>
  <c r="Z82" i="17"/>
  <c r="T82" i="17"/>
  <c r="E122" i="17"/>
  <c r="E105" i="17" s="1"/>
  <c r="K96" i="17"/>
  <c r="L95" i="17"/>
  <c r="M125" i="17"/>
  <c r="K158" i="17"/>
  <c r="J402" i="23"/>
  <c r="K396" i="23"/>
  <c r="AO167" i="20"/>
  <c r="AO25" i="20" s="1"/>
  <c r="K184" i="23"/>
  <c r="F137" i="21"/>
  <c r="N137" i="21"/>
  <c r="AQ137" i="21"/>
  <c r="AQ80" i="21" s="1"/>
  <c r="AQ20" i="21" s="1"/>
  <c r="AQ18" i="21" s="1"/>
  <c r="AM137" i="21"/>
  <c r="AI137" i="21"/>
  <c r="AA137" i="21"/>
  <c r="AM81" i="21"/>
  <c r="W81" i="21"/>
  <c r="V137" i="21"/>
  <c r="Q90" i="21"/>
  <c r="K137" i="21"/>
  <c r="O137" i="21"/>
  <c r="AS137" i="21"/>
  <c r="AK137" i="21"/>
  <c r="AC137" i="21"/>
  <c r="AE104" i="21"/>
  <c r="AP104" i="21"/>
  <c r="AH104" i="21"/>
  <c r="AD104" i="21"/>
  <c r="Z90" i="21"/>
  <c r="H166" i="13"/>
  <c r="H24" i="13" s="1"/>
  <c r="D166" i="15"/>
  <c r="D24" i="15" s="1"/>
  <c r="AR137" i="21"/>
  <c r="AN137" i="21"/>
  <c r="AJ137" i="21"/>
  <c r="AF137" i="21"/>
  <c r="AB137" i="21"/>
  <c r="D137" i="21"/>
  <c r="H137" i="21"/>
  <c r="L137" i="21"/>
  <c r="P137" i="21"/>
  <c r="M137" i="21"/>
  <c r="Q137" i="21"/>
  <c r="AQ81" i="21"/>
  <c r="E81" i="21"/>
  <c r="I81" i="21"/>
  <c r="M81" i="21"/>
  <c r="S81" i="20"/>
  <c r="S21" i="20" s="1"/>
  <c r="S19" i="20" s="1"/>
  <c r="AN81" i="20"/>
  <c r="AN21" i="20" s="1"/>
  <c r="G138" i="20"/>
  <c r="K138" i="20"/>
  <c r="AL81" i="20"/>
  <c r="AL21" i="20" s="1"/>
  <c r="AL19" i="20" s="1"/>
  <c r="AQ19" i="20"/>
  <c r="X81" i="20"/>
  <c r="X21" i="20" s="1"/>
  <c r="W81" i="20"/>
  <c r="W21" i="20" s="1"/>
  <c r="N81" i="20"/>
  <c r="N21" i="20" s="1"/>
  <c r="N19" i="20" s="1"/>
  <c r="AM82" i="20"/>
  <c r="AM81" i="20" s="1"/>
  <c r="AM21" i="20" s="1"/>
  <c r="AM19" i="20" s="1"/>
  <c r="T82" i="20"/>
  <c r="BZ138" i="18"/>
  <c r="U81" i="18"/>
  <c r="U21" i="18" s="1"/>
  <c r="U19" i="18" s="1"/>
  <c r="BZ82" i="18"/>
  <c r="AL82" i="18"/>
  <c r="BF82" i="18"/>
  <c r="BF81" i="18" s="1"/>
  <c r="BF21" i="18" s="1"/>
  <c r="BJ82" i="18"/>
  <c r="AX81" i="18"/>
  <c r="AX21" i="18" s="1"/>
  <c r="BO82" i="18"/>
  <c r="AM82" i="18"/>
  <c r="X82" i="18"/>
  <c r="S82" i="18"/>
  <c r="BN82" i="18"/>
  <c r="BI82" i="18"/>
  <c r="AY82" i="18"/>
  <c r="AU82" i="18"/>
  <c r="AK82" i="18"/>
  <c r="AB138" i="17"/>
  <c r="AE138" i="17"/>
  <c r="AA138" i="17"/>
  <c r="G138" i="17"/>
  <c r="K138" i="17"/>
  <c r="O138" i="17"/>
  <c r="E138" i="17"/>
  <c r="I138" i="17"/>
  <c r="Q138" i="17"/>
  <c r="Z138" i="17"/>
  <c r="L138" i="17"/>
  <c r="P138" i="17"/>
  <c r="F138" i="17"/>
  <c r="N138" i="17"/>
  <c r="T138" i="17"/>
  <c r="AF138" i="17"/>
  <c r="X138" i="17"/>
  <c r="J138" i="17"/>
  <c r="R138" i="17"/>
  <c r="F82" i="17"/>
  <c r="G82" i="17"/>
  <c r="R82" i="17"/>
  <c r="AF82" i="17"/>
  <c r="X82" i="17"/>
  <c r="Q82" i="17"/>
  <c r="W82" i="17"/>
  <c r="AC82" i="17"/>
  <c r="AD82" i="17"/>
  <c r="AE82" i="17"/>
  <c r="U82" i="17"/>
  <c r="O82" i="17"/>
  <c r="V82" i="17"/>
  <c r="AB82" i="17"/>
  <c r="AH82" i="17"/>
  <c r="BE82" i="16"/>
  <c r="BE22" i="16" s="1"/>
  <c r="BE20" i="16" s="1"/>
  <c r="Y156" i="18"/>
  <c r="Y23" i="18" s="1"/>
  <c r="J157" i="17"/>
  <c r="K157" i="17"/>
  <c r="M157" i="17"/>
  <c r="AL156" i="18"/>
  <c r="AL23" i="18" s="1"/>
  <c r="P82" i="16"/>
  <c r="P22" i="16" s="1"/>
  <c r="P20" i="16" s="1"/>
  <c r="BG139" i="16"/>
  <c r="AY139" i="16"/>
  <c r="AU139" i="16"/>
  <c r="AQ139" i="16"/>
  <c r="AI139" i="16"/>
  <c r="AE139" i="16"/>
  <c r="AA139" i="16"/>
  <c r="AA82" i="16" s="1"/>
  <c r="AA22" i="16" s="1"/>
  <c r="S139" i="16"/>
  <c r="S82" i="16" s="1"/>
  <c r="S22" i="16" s="1"/>
  <c r="S20" i="16" s="1"/>
  <c r="BN139" i="16"/>
  <c r="BN82" i="16" s="1"/>
  <c r="BN22" i="16" s="1"/>
  <c r="BN20" i="16" s="1"/>
  <c r="T156" i="18"/>
  <c r="T23" i="18" s="1"/>
  <c r="H156" i="17"/>
  <c r="H23" i="17" s="1"/>
  <c r="G156" i="17"/>
  <c r="G23" i="17" s="1"/>
  <c r="I158" i="18"/>
  <c r="AO157" i="18"/>
  <c r="AT157" i="18"/>
  <c r="AR158" i="18"/>
  <c r="BF82" i="16"/>
  <c r="BF22" i="16" s="1"/>
  <c r="BF20" i="16" s="1"/>
  <c r="U82" i="16"/>
  <c r="U22" i="16" s="1"/>
  <c r="BS82" i="16"/>
  <c r="BS22" i="16" s="1"/>
  <c r="BS20" i="16" s="1"/>
  <c r="L82" i="16"/>
  <c r="L22" i="16" s="1"/>
  <c r="L20" i="16" s="1"/>
  <c r="BB82" i="16"/>
  <c r="BB22" i="16" s="1"/>
  <c r="BB20" i="16" s="1"/>
  <c r="AZ82" i="16"/>
  <c r="AZ22" i="16" s="1"/>
  <c r="AZ20" i="16" s="1"/>
  <c r="AC82" i="16"/>
  <c r="AC22" i="16" s="1"/>
  <c r="AC20" i="16" s="1"/>
  <c r="AS82" i="16"/>
  <c r="AS22" i="16" s="1"/>
  <c r="AS20" i="16" s="1"/>
  <c r="BA82" i="16"/>
  <c r="BA22" i="16" s="1"/>
  <c r="Q82" i="16"/>
  <c r="Q22" i="16" s="1"/>
  <c r="BH82" i="16"/>
  <c r="BH22" i="16" s="1"/>
  <c r="BH20" i="16" s="1"/>
  <c r="BV83" i="16"/>
  <c r="BR83" i="16"/>
  <c r="AR84" i="18"/>
  <c r="AR83" i="18" s="1"/>
  <c r="AR82" i="18" s="1"/>
  <c r="BK82" i="16"/>
  <c r="BK22" i="16" s="1"/>
  <c r="BK20" i="16" s="1"/>
  <c r="BG83" i="16"/>
  <c r="AQ83" i="16"/>
  <c r="AM83" i="16"/>
  <c r="AI83" i="16"/>
  <c r="AD83" i="16"/>
  <c r="V83" i="16"/>
  <c r="D83" i="16"/>
  <c r="H137" i="15"/>
  <c r="H155" i="15"/>
  <c r="H22" i="15" s="1"/>
  <c r="D157" i="16"/>
  <c r="D24" i="16" s="1"/>
  <c r="AO83" i="20"/>
  <c r="AO82" i="20" s="1"/>
  <c r="H82" i="14"/>
  <c r="H22" i="14" s="1"/>
  <c r="H20" i="14" s="1"/>
  <c r="F158" i="20"/>
  <c r="F156" i="20" s="1"/>
  <c r="F23" i="20" s="1"/>
  <c r="Z156" i="20"/>
  <c r="Z23" i="20" s="1"/>
  <c r="Q137" i="13"/>
  <c r="I137" i="13"/>
  <c r="D155" i="15"/>
  <c r="D22" i="15" s="1"/>
  <c r="Q81" i="13"/>
  <c r="N80" i="13"/>
  <c r="N20" i="13" s="1"/>
  <c r="N18" i="13" s="1"/>
  <c r="L208" i="23"/>
  <c r="N208" i="23" s="1"/>
  <c r="J241" i="23"/>
  <c r="K241" i="23" s="1"/>
  <c r="J52" i="23"/>
  <c r="L52" i="23" s="1"/>
  <c r="N52" i="23" s="1"/>
  <c r="K53" i="23"/>
  <c r="K308" i="23"/>
  <c r="K20" i="23"/>
  <c r="K347" i="23"/>
  <c r="F104" i="21"/>
  <c r="F80" i="21" s="1"/>
  <c r="F20" i="21" s="1"/>
  <c r="F18" i="21" s="1"/>
  <c r="R104" i="21"/>
  <c r="AM90" i="21"/>
  <c r="AI90" i="21"/>
  <c r="AI81" i="21"/>
  <c r="AE81" i="21"/>
  <c r="AA81" i="21"/>
  <c r="S81" i="21"/>
  <c r="O104" i="21"/>
  <c r="O80" i="21" s="1"/>
  <c r="O20" i="21" s="1"/>
  <c r="O18" i="21" s="1"/>
  <c r="E137" i="21"/>
  <c r="I137" i="21"/>
  <c r="U137" i="21"/>
  <c r="U80" i="21" s="1"/>
  <c r="U20" i="21" s="1"/>
  <c r="U18" i="21" s="1"/>
  <c r="AS104" i="21"/>
  <c r="AS80" i="21" s="1"/>
  <c r="AS20" i="21" s="1"/>
  <c r="AS18" i="21" s="1"/>
  <c r="AK104" i="21"/>
  <c r="AK80" i="21" s="1"/>
  <c r="AK20" i="21" s="1"/>
  <c r="AG104" i="21"/>
  <c r="AO104" i="21"/>
  <c r="Y104" i="21"/>
  <c r="Y80" i="21" s="1"/>
  <c r="Y20" i="21" s="1"/>
  <c r="Y18" i="21" s="1"/>
  <c r="T104" i="21"/>
  <c r="AL90" i="21"/>
  <c r="AL80" i="21" s="1"/>
  <c r="AL20" i="21" s="1"/>
  <c r="AL18" i="21" s="1"/>
  <c r="AH90" i="21"/>
  <c r="AD90" i="21"/>
  <c r="AD80" i="21" s="1"/>
  <c r="AD20" i="21" s="1"/>
  <c r="AD18" i="21" s="1"/>
  <c r="W90" i="21"/>
  <c r="S90" i="21"/>
  <c r="Z81" i="21"/>
  <c r="AG90" i="21"/>
  <c r="V90" i="21"/>
  <c r="AP137" i="21"/>
  <c r="AP80" i="21" s="1"/>
  <c r="AP20" i="21" s="1"/>
  <c r="AP18" i="21" s="1"/>
  <c r="AN90" i="21"/>
  <c r="AJ90" i="21"/>
  <c r="AF90" i="21"/>
  <c r="AN81" i="21"/>
  <c r="AF81" i="21"/>
  <c r="AA104" i="21"/>
  <c r="AI104" i="21"/>
  <c r="J104" i="21"/>
  <c r="J80" i="21" s="1"/>
  <c r="J20" i="21" s="1"/>
  <c r="J18" i="21" s="1"/>
  <c r="Z104" i="21"/>
  <c r="Z80" i="21" s="1"/>
  <c r="Z20" i="21" s="1"/>
  <c r="Z18" i="21" s="1"/>
  <c r="V104" i="21"/>
  <c r="W104" i="21"/>
  <c r="W80" i="21" s="1"/>
  <c r="W20" i="21" s="1"/>
  <c r="W18" i="21" s="1"/>
  <c r="S104" i="21"/>
  <c r="AM104" i="21"/>
  <c r="D104" i="21"/>
  <c r="H104" i="21"/>
  <c r="L104" i="21"/>
  <c r="L80" i="21" s="1"/>
  <c r="L20" i="21" s="1"/>
  <c r="L18" i="21" s="1"/>
  <c r="P104" i="21"/>
  <c r="E104" i="21"/>
  <c r="I104" i="21"/>
  <c r="Q104" i="21"/>
  <c r="Q80" i="21" s="1"/>
  <c r="Q20" i="21" s="1"/>
  <c r="Q18" i="21" s="1"/>
  <c r="AR104" i="21"/>
  <c r="AN104" i="21"/>
  <c r="AJ104" i="21"/>
  <c r="AF104" i="21"/>
  <c r="AF80" i="21" s="1"/>
  <c r="AF20" i="21" s="1"/>
  <c r="AF18" i="21" s="1"/>
  <c r="X80" i="21"/>
  <c r="X20" i="21" s="1"/>
  <c r="X18" i="21" s="1"/>
  <c r="N80" i="21"/>
  <c r="N20" i="21" s="1"/>
  <c r="N18" i="21" s="1"/>
  <c r="AO80" i="21"/>
  <c r="AO20" i="21" s="1"/>
  <c r="AO18" i="21" s="1"/>
  <c r="AH80" i="21"/>
  <c r="AH20" i="21" s="1"/>
  <c r="AI80" i="21"/>
  <c r="AI20" i="21" s="1"/>
  <c r="AJ80" i="21"/>
  <c r="AJ20" i="21" s="1"/>
  <c r="K80" i="21"/>
  <c r="K20" i="21" s="1"/>
  <c r="K18" i="21" s="1"/>
  <c r="AG80" i="21"/>
  <c r="AG20" i="21" s="1"/>
  <c r="AG18" i="21" s="1"/>
  <c r="T80" i="21"/>
  <c r="T20" i="21" s="1"/>
  <c r="T18" i="21" s="1"/>
  <c r="R80" i="21"/>
  <c r="R20" i="21" s="1"/>
  <c r="R18" i="21" s="1"/>
  <c r="F167" i="20"/>
  <c r="F25" i="20" s="1"/>
  <c r="BB81" i="20"/>
  <c r="BB21" i="20" s="1"/>
  <c r="L81" i="20"/>
  <c r="L21" i="20" s="1"/>
  <c r="L19" i="20" s="1"/>
  <c r="K81" i="20"/>
  <c r="K21" i="20" s="1"/>
  <c r="AX19" i="20"/>
  <c r="AN19" i="20"/>
  <c r="K19" i="20"/>
  <c r="X19" i="20"/>
  <c r="E157" i="20"/>
  <c r="Q81" i="20"/>
  <c r="Q21" i="20" s="1"/>
  <c r="Q19" i="20" s="1"/>
  <c r="E93" i="20"/>
  <c r="E98" i="20"/>
  <c r="AZ81" i="20"/>
  <c r="AZ21" i="20" s="1"/>
  <c r="AZ19" i="20" s="1"/>
  <c r="H81" i="20"/>
  <c r="H21" i="20" s="1"/>
  <c r="AK81" i="20"/>
  <c r="AK21" i="20" s="1"/>
  <c r="AK19" i="20" s="1"/>
  <c r="AR81" i="20"/>
  <c r="AR21" i="20" s="1"/>
  <c r="AI81" i="20"/>
  <c r="AI21" i="20" s="1"/>
  <c r="E97" i="20"/>
  <c r="E95" i="20"/>
  <c r="M81" i="20"/>
  <c r="M21" i="20" s="1"/>
  <c r="M19" i="20" s="1"/>
  <c r="AE98" i="20"/>
  <c r="E96" i="20"/>
  <c r="AB81" i="20"/>
  <c r="AB21" i="20" s="1"/>
  <c r="E99" i="20"/>
  <c r="AE96" i="20"/>
  <c r="H82" i="19"/>
  <c r="L82" i="19"/>
  <c r="I138" i="19"/>
  <c r="AF81" i="19"/>
  <c r="AF21" i="19" s="1"/>
  <c r="AR81" i="19"/>
  <c r="AR21" i="19" s="1"/>
  <c r="AR19" i="19" s="1"/>
  <c r="AD81" i="19"/>
  <c r="AD21" i="19" s="1"/>
  <c r="AD19" i="19" s="1"/>
  <c r="J105" i="19"/>
  <c r="J81" i="19" s="1"/>
  <c r="J21" i="19" s="1"/>
  <c r="J19" i="19" s="1"/>
  <c r="E138" i="19"/>
  <c r="BC172" i="19"/>
  <c r="AC81" i="19"/>
  <c r="AC21" i="19" s="1"/>
  <c r="AC19" i="19" s="1"/>
  <c r="AS81" i="19"/>
  <c r="AS21" i="19" s="1"/>
  <c r="G82" i="19"/>
  <c r="G81" i="19" s="1"/>
  <c r="G21" i="19" s="1"/>
  <c r="G19" i="19" s="1"/>
  <c r="K82" i="19"/>
  <c r="L105" i="19"/>
  <c r="L81" i="19" s="1"/>
  <c r="L21" i="19" s="1"/>
  <c r="L19" i="19" s="1"/>
  <c r="P105" i="19"/>
  <c r="P81" i="19" s="1"/>
  <c r="P21" i="19" s="1"/>
  <c r="P19" i="19" s="1"/>
  <c r="M138" i="19"/>
  <c r="M81" i="19" s="1"/>
  <c r="M21" i="19" s="1"/>
  <c r="M19" i="19" s="1"/>
  <c r="Q138" i="19"/>
  <c r="AK19" i="19"/>
  <c r="T81" i="19"/>
  <c r="T21" i="19" s="1"/>
  <c r="T19" i="19" s="1"/>
  <c r="V81" i="19"/>
  <c r="V21" i="19" s="1"/>
  <c r="V19" i="19" s="1"/>
  <c r="AL81" i="19"/>
  <c r="AL21" i="19" s="1"/>
  <c r="BB81" i="19"/>
  <c r="BB21" i="19" s="1"/>
  <c r="AG81" i="19"/>
  <c r="AG21" i="19" s="1"/>
  <c r="AG19" i="19" s="1"/>
  <c r="AW81" i="19"/>
  <c r="AW21" i="19" s="1"/>
  <c r="AW19" i="19" s="1"/>
  <c r="E105" i="19"/>
  <c r="R105" i="19"/>
  <c r="R81" i="19" s="1"/>
  <c r="R21" i="19" s="1"/>
  <c r="R19" i="19" s="1"/>
  <c r="BC82" i="19"/>
  <c r="AY82" i="19"/>
  <c r="AY81" i="19" s="1"/>
  <c r="AY21" i="19" s="1"/>
  <c r="AY19" i="19" s="1"/>
  <c r="AU82" i="19"/>
  <c r="AU81" i="19" s="1"/>
  <c r="AU21" i="19" s="1"/>
  <c r="AU19" i="19" s="1"/>
  <c r="AM82" i="19"/>
  <c r="AI82" i="19"/>
  <c r="AI81" i="19" s="1"/>
  <c r="AI21" i="19" s="1"/>
  <c r="AI19" i="19" s="1"/>
  <c r="AE82" i="19"/>
  <c r="AE81" i="19" s="1"/>
  <c r="AE21" i="19" s="1"/>
  <c r="AE19" i="19" s="1"/>
  <c r="W82" i="19"/>
  <c r="S82" i="19"/>
  <c r="S81" i="19" s="1"/>
  <c r="S21" i="19" s="1"/>
  <c r="S19" i="19" s="1"/>
  <c r="AF167" i="19"/>
  <c r="AF25" i="19" s="1"/>
  <c r="AF19" i="19" s="1"/>
  <c r="BG175" i="19"/>
  <c r="BA19" i="19"/>
  <c r="F105" i="19"/>
  <c r="F81" i="19" s="1"/>
  <c r="F21" i="19" s="1"/>
  <c r="F19" i="19" s="1"/>
  <c r="BD171" i="19"/>
  <c r="BF172" i="19"/>
  <c r="BF169" i="19"/>
  <c r="BD170" i="19"/>
  <c r="AN19" i="19"/>
  <c r="AS19" i="19"/>
  <c r="Q81" i="19"/>
  <c r="Q21" i="19" s="1"/>
  <c r="Q19" i="19" s="1"/>
  <c r="H105" i="19"/>
  <c r="N105" i="19"/>
  <c r="N81" i="19" s="1"/>
  <c r="N21" i="19" s="1"/>
  <c r="N19" i="19" s="1"/>
  <c r="BC169" i="19"/>
  <c r="BE172" i="19"/>
  <c r="AM81" i="19"/>
  <c r="AM21" i="19" s="1"/>
  <c r="AM19" i="19" s="1"/>
  <c r="AT81" i="19"/>
  <c r="AT21" i="19" s="1"/>
  <c r="AT19" i="19" s="1"/>
  <c r="BD81" i="19"/>
  <c r="BD21" i="19" s="1"/>
  <c r="O81" i="19"/>
  <c r="O21" i="19" s="1"/>
  <c r="O19" i="19" s="1"/>
  <c r="Y81" i="19"/>
  <c r="Y21" i="19" s="1"/>
  <c r="Y19" i="19" s="1"/>
  <c r="AO81" i="19"/>
  <c r="AO21" i="19" s="1"/>
  <c r="AO19" i="19" s="1"/>
  <c r="BE81" i="19"/>
  <c r="BE21" i="19" s="1"/>
  <c r="AZ81" i="19"/>
  <c r="AZ21" i="19" s="1"/>
  <c r="AZ19" i="19" s="1"/>
  <c r="AQ81" i="19"/>
  <c r="AQ21" i="19" s="1"/>
  <c r="AQ19" i="19" s="1"/>
  <c r="BG81" i="19"/>
  <c r="BG21" i="19" s="1"/>
  <c r="K81" i="19"/>
  <c r="K21" i="19" s="1"/>
  <c r="K19" i="19" s="1"/>
  <c r="W81" i="19"/>
  <c r="W21" i="19" s="1"/>
  <c r="W19" i="19" s="1"/>
  <c r="I81" i="19"/>
  <c r="I21" i="19" s="1"/>
  <c r="I19" i="19" s="1"/>
  <c r="AA81" i="19"/>
  <c r="AA21" i="19" s="1"/>
  <c r="AA19" i="19" s="1"/>
  <c r="AJ81" i="19"/>
  <c r="AJ21" i="19" s="1"/>
  <c r="AJ19" i="19" s="1"/>
  <c r="BC81" i="19"/>
  <c r="BC21" i="19" s="1"/>
  <c r="AX19" i="19"/>
  <c r="AB19" i="19"/>
  <c r="BD168" i="19"/>
  <c r="BG169" i="19"/>
  <c r="BE170" i="19"/>
  <c r="BD175" i="19"/>
  <c r="AV19" i="19"/>
  <c r="X19" i="19"/>
  <c r="BB19" i="19"/>
  <c r="AP19" i="19"/>
  <c r="BE168" i="19"/>
  <c r="AL19" i="19"/>
  <c r="BD174" i="19"/>
  <c r="BE175" i="19"/>
  <c r="BE174" i="19"/>
  <c r="AH19" i="19"/>
  <c r="BG172" i="19"/>
  <c r="BG174" i="19"/>
  <c r="BG171" i="19"/>
  <c r="BG173" i="19"/>
  <c r="BZ167" i="18"/>
  <c r="G167" i="18"/>
  <c r="G25" i="18" s="1"/>
  <c r="AQ167" i="18"/>
  <c r="AQ25" i="18" s="1"/>
  <c r="O19" i="18"/>
  <c r="BK105" i="18"/>
  <c r="BK81" i="18" s="1"/>
  <c r="BK21" i="18" s="1"/>
  <c r="BZ122" i="18"/>
  <c r="BZ105" i="18" s="1"/>
  <c r="AQ105" i="18"/>
  <c r="AQ81" i="18" s="1"/>
  <c r="AQ21" i="18" s="1"/>
  <c r="AP122" i="18"/>
  <c r="AP105" i="18" s="1"/>
  <c r="H122" i="18"/>
  <c r="H105" i="18" s="1"/>
  <c r="H81" i="18" s="1"/>
  <c r="H21" i="18" s="1"/>
  <c r="H19" i="18" s="1"/>
  <c r="N105" i="18"/>
  <c r="N81" i="18" s="1"/>
  <c r="N21" i="18" s="1"/>
  <c r="N19" i="18" s="1"/>
  <c r="AW19" i="18"/>
  <c r="BL19" i="18"/>
  <c r="BD81" i="18"/>
  <c r="BD21" i="18" s="1"/>
  <c r="BD19" i="18" s="1"/>
  <c r="AB81" i="18"/>
  <c r="AB21" i="18" s="1"/>
  <c r="AB19" i="18" s="1"/>
  <c r="AI81" i="18"/>
  <c r="AI21" i="18" s="1"/>
  <c r="AI19" i="18" s="1"/>
  <c r="V81" i="18"/>
  <c r="V21" i="18" s="1"/>
  <c r="V19" i="18" s="1"/>
  <c r="BY125" i="18"/>
  <c r="AJ81" i="18"/>
  <c r="AJ21" i="18" s="1"/>
  <c r="AJ19" i="18" s="1"/>
  <c r="BO105" i="18"/>
  <c r="BY98" i="18"/>
  <c r="E92" i="18"/>
  <c r="E91" i="18" s="1"/>
  <c r="BY95" i="18"/>
  <c r="BZ100" i="18"/>
  <c r="AH105" i="17"/>
  <c r="V105" i="17"/>
  <c r="R105" i="17"/>
  <c r="I168" i="16"/>
  <c r="I26" i="16" s="1"/>
  <c r="E168" i="18"/>
  <c r="Y20" i="16"/>
  <c r="H168" i="16"/>
  <c r="H26" i="16" s="1"/>
  <c r="F167" i="17"/>
  <c r="F25" i="17" s="1"/>
  <c r="O167" i="17"/>
  <c r="O25" i="17" s="1"/>
  <c r="K168" i="16"/>
  <c r="K26" i="16" s="1"/>
  <c r="J168" i="16"/>
  <c r="J26" i="16" s="1"/>
  <c r="P167" i="17"/>
  <c r="P25" i="17" s="1"/>
  <c r="E167" i="17"/>
  <c r="E25" i="17" s="1"/>
  <c r="L167" i="18"/>
  <c r="L25" i="18" s="1"/>
  <c r="G168" i="16"/>
  <c r="G26" i="16" s="1"/>
  <c r="BN167" i="18"/>
  <c r="BN25" i="18" s="1"/>
  <c r="BG167" i="18"/>
  <c r="BG25" i="18" s="1"/>
  <c r="AO167" i="18"/>
  <c r="AO25" i="18" s="1"/>
  <c r="AP168" i="16"/>
  <c r="AP26" i="16" s="1"/>
  <c r="AT168" i="16"/>
  <c r="AT26" i="16" s="1"/>
  <c r="BA20" i="16"/>
  <c r="AQ168" i="16"/>
  <c r="AQ26" i="16" s="1"/>
  <c r="AS168" i="18"/>
  <c r="AN168" i="16"/>
  <c r="BX168" i="16" s="1"/>
  <c r="AZ167" i="18"/>
  <c r="AZ25" i="18" s="1"/>
  <c r="CB25" i="18" s="1"/>
  <c r="BQ22" i="16"/>
  <c r="BL82" i="16"/>
  <c r="BL22" i="16" s="1"/>
  <c r="BL20" i="16" s="1"/>
  <c r="BJ82" i="16"/>
  <c r="AT82" i="16"/>
  <c r="AT22" i="16" s="1"/>
  <c r="AT123" i="18"/>
  <c r="AS123" i="18"/>
  <c r="AY82" i="16"/>
  <c r="AY22" i="16" s="1"/>
  <c r="AY20" i="16" s="1"/>
  <c r="AN123" i="18"/>
  <c r="BW123" i="16"/>
  <c r="BW106" i="16" s="1"/>
  <c r="E123" i="16"/>
  <c r="E106" i="16" s="1"/>
  <c r="E82" i="16" s="1"/>
  <c r="E22" i="16" s="1"/>
  <c r="E20" i="16" s="1"/>
  <c r="AE82" i="16"/>
  <c r="AE22" i="16" s="1"/>
  <c r="AE20" i="16" s="1"/>
  <c r="M123" i="17"/>
  <c r="N123" i="17"/>
  <c r="X82" i="16"/>
  <c r="X22" i="16" s="1"/>
  <c r="X20" i="16" s="1"/>
  <c r="W82" i="16"/>
  <c r="W22" i="16" s="1"/>
  <c r="W20" i="16" s="1"/>
  <c r="I123" i="18"/>
  <c r="H123" i="16"/>
  <c r="H106" i="16" s="1"/>
  <c r="H82" i="16" s="1"/>
  <c r="H22" i="16" s="1"/>
  <c r="R82" i="16"/>
  <c r="R22" i="16" s="1"/>
  <c r="R20" i="16" s="1"/>
  <c r="H122" i="17"/>
  <c r="H105" i="17" s="1"/>
  <c r="J123" i="18"/>
  <c r="K123" i="17"/>
  <c r="N82" i="16"/>
  <c r="N22" i="16" s="1"/>
  <c r="N20" i="16" s="1"/>
  <c r="J123" i="17"/>
  <c r="G123" i="16"/>
  <c r="G106" i="16" s="1"/>
  <c r="G82" i="16" s="1"/>
  <c r="G22" i="16" s="1"/>
  <c r="M82" i="16"/>
  <c r="M22" i="16" s="1"/>
  <c r="M20" i="16" s="1"/>
  <c r="U20" i="16"/>
  <c r="I167" i="17"/>
  <c r="I25" i="17" s="1"/>
  <c r="BD20" i="16"/>
  <c r="AD156" i="17"/>
  <c r="AD23" i="17" s="1"/>
  <c r="M158" i="17"/>
  <c r="E158" i="18"/>
  <c r="I156" i="17"/>
  <c r="I23" i="17" s="1"/>
  <c r="L157" i="17"/>
  <c r="L158" i="17"/>
  <c r="E157" i="18"/>
  <c r="I157" i="18"/>
  <c r="J158" i="18"/>
  <c r="AO158" i="18"/>
  <c r="K157" i="16"/>
  <c r="K24" i="16" s="1"/>
  <c r="N157" i="17"/>
  <c r="N158" i="17"/>
  <c r="F158" i="18"/>
  <c r="J157" i="18"/>
  <c r="J157" i="16"/>
  <c r="J24" i="16" s="1"/>
  <c r="BC82" i="16"/>
  <c r="BC22" i="16" s="1"/>
  <c r="BC20" i="16" s="1"/>
  <c r="AU82" i="16"/>
  <c r="AU22" i="16" s="1"/>
  <c r="AU20" i="16" s="1"/>
  <c r="BO82" i="16"/>
  <c r="BO22" i="16" s="1"/>
  <c r="BO20" i="16" s="1"/>
  <c r="K125" i="17"/>
  <c r="L124" i="17"/>
  <c r="E125" i="18"/>
  <c r="AO124" i="18"/>
  <c r="BX124" i="18" s="1"/>
  <c r="AS124" i="18"/>
  <c r="F122" i="17"/>
  <c r="F105" i="17" s="1"/>
  <c r="AF82" i="16"/>
  <c r="AF22" i="16" s="1"/>
  <c r="AF20" i="16" s="1"/>
  <c r="AV82" i="16"/>
  <c r="AV22" i="16" s="1"/>
  <c r="AV20" i="16" s="1"/>
  <c r="J125" i="17"/>
  <c r="K124" i="17"/>
  <c r="AT125" i="18"/>
  <c r="AN125" i="18"/>
  <c r="M124" i="17"/>
  <c r="I124" i="18"/>
  <c r="E124" i="18"/>
  <c r="J124" i="18"/>
  <c r="F92" i="17"/>
  <c r="F91" i="17" s="1"/>
  <c r="I92" i="17"/>
  <c r="I91" i="17" s="1"/>
  <c r="H92" i="17"/>
  <c r="H91" i="17" s="1"/>
  <c r="E92" i="17"/>
  <c r="E91" i="17" s="1"/>
  <c r="O82" i="16"/>
  <c r="O22" i="16" s="1"/>
  <c r="O20" i="16" s="1"/>
  <c r="BW95" i="18"/>
  <c r="Z82" i="16"/>
  <c r="Z22" i="16" s="1"/>
  <c r="Z20" i="16" s="1"/>
  <c r="AG82" i="16"/>
  <c r="AG22" i="16" s="1"/>
  <c r="AG20" i="16" s="1"/>
  <c r="M93" i="17"/>
  <c r="J99" i="17"/>
  <c r="M96" i="17"/>
  <c r="AM82" i="16"/>
  <c r="AM22" i="16" s="1"/>
  <c r="AM20" i="16" s="1"/>
  <c r="BW97" i="16"/>
  <c r="L100" i="17"/>
  <c r="N98" i="17"/>
  <c r="J98" i="17"/>
  <c r="K97" i="17"/>
  <c r="N94" i="17"/>
  <c r="CC93" i="18"/>
  <c r="AL82" i="16"/>
  <c r="AL22" i="16" s="1"/>
  <c r="AL20" i="16" s="1"/>
  <c r="BX98" i="18"/>
  <c r="BX96" i="18"/>
  <c r="BR82" i="16"/>
  <c r="BR22" i="16" s="1"/>
  <c r="BR20" i="16" s="1"/>
  <c r="CA93" i="18"/>
  <c r="CA100" i="18"/>
  <c r="J84" i="17"/>
  <c r="J83" i="17" s="1"/>
  <c r="J82" i="17" s="1"/>
  <c r="K84" i="17"/>
  <c r="K83" i="17" s="1"/>
  <c r="K82" i="17" s="1"/>
  <c r="L84" i="17"/>
  <c r="L83" i="17" s="1"/>
  <c r="L82" i="17" s="1"/>
  <c r="M84" i="17"/>
  <c r="M83" i="17" s="1"/>
  <c r="M82" i="17" s="1"/>
  <c r="E84" i="18"/>
  <c r="E83" i="18" s="1"/>
  <c r="E82" i="18" s="1"/>
  <c r="K84" i="18"/>
  <c r="K83" i="18" s="1"/>
  <c r="K82" i="18" s="1"/>
  <c r="F84" i="18"/>
  <c r="F83" i="18" s="1"/>
  <c r="F82" i="18" s="1"/>
  <c r="V82" i="16"/>
  <c r="V22" i="16" s="1"/>
  <c r="V20" i="16" s="1"/>
  <c r="I84" i="18"/>
  <c r="I83" i="18" s="1"/>
  <c r="I82" i="18" s="1"/>
  <c r="N84" i="17"/>
  <c r="N83" i="17" s="1"/>
  <c r="N82" i="17" s="1"/>
  <c r="AX82" i="16"/>
  <c r="AX22" i="16" s="1"/>
  <c r="AX20" i="16" s="1"/>
  <c r="Q20" i="16"/>
  <c r="J84" i="18"/>
  <c r="J83" i="18" s="1"/>
  <c r="J82" i="18" s="1"/>
  <c r="AO84" i="18"/>
  <c r="AO83" i="18" s="1"/>
  <c r="AO82" i="18" s="1"/>
  <c r="AN84" i="18"/>
  <c r="AS84" i="18"/>
  <c r="AT84" i="18"/>
  <c r="K81" i="15"/>
  <c r="O81" i="15"/>
  <c r="I81" i="15"/>
  <c r="H82" i="15"/>
  <c r="H81" i="15" s="1"/>
  <c r="L81" i="15"/>
  <c r="J80" i="15"/>
  <c r="J20" i="15" s="1"/>
  <c r="J18" i="15" s="1"/>
  <c r="M81" i="15"/>
  <c r="M80" i="15" s="1"/>
  <c r="M20" i="15" s="1"/>
  <c r="M18" i="15" s="1"/>
  <c r="AH168" i="20"/>
  <c r="AE168" i="20" s="1"/>
  <c r="BB167" i="20"/>
  <c r="BB25" i="20" s="1"/>
  <c r="AK166" i="21"/>
  <c r="AK24" i="21" s="1"/>
  <c r="AK18" i="21" s="1"/>
  <c r="AR167" i="20"/>
  <c r="AR25" i="20" s="1"/>
  <c r="AG157" i="20"/>
  <c r="AG156" i="20" s="1"/>
  <c r="AG23" i="20" s="1"/>
  <c r="BA156" i="20"/>
  <c r="BA23" i="20" s="1"/>
  <c r="AD156" i="20"/>
  <c r="AD23" i="20" s="1"/>
  <c r="BY159" i="16"/>
  <c r="BY157" i="16" s="1"/>
  <c r="F157" i="16"/>
  <c r="T155" i="15"/>
  <c r="AF157" i="20"/>
  <c r="AP156" i="20"/>
  <c r="AP23" i="20" s="1"/>
  <c r="AO156" i="20"/>
  <c r="AO23" i="20" s="1"/>
  <c r="I155" i="15"/>
  <c r="E80" i="15"/>
  <c r="E20" i="15" s="1"/>
  <c r="E18" i="15" s="1"/>
  <c r="AY122" i="20"/>
  <c r="AY105" i="20" s="1"/>
  <c r="BA122" i="20"/>
  <c r="BA105" i="20" s="1"/>
  <c r="AG123" i="20"/>
  <c r="AO123" i="16"/>
  <c r="AO106" i="16" s="1"/>
  <c r="BY126" i="16"/>
  <c r="F80" i="15"/>
  <c r="F20" i="15" s="1"/>
  <c r="F18" i="15" s="1"/>
  <c r="AE94" i="20"/>
  <c r="BY101" i="16"/>
  <c r="H91" i="15"/>
  <c r="H90" i="15" s="1"/>
  <c r="AO92" i="20"/>
  <c r="AO91" i="20" s="1"/>
  <c r="T96" i="15"/>
  <c r="U96" i="15" s="1"/>
  <c r="AD99" i="20"/>
  <c r="AD92" i="20" s="1"/>
  <c r="AD91" i="20" s="1"/>
  <c r="I91" i="15"/>
  <c r="T93" i="15"/>
  <c r="U93" i="15" s="1"/>
  <c r="T98" i="15"/>
  <c r="U98" i="15" s="1"/>
  <c r="AH95" i="16"/>
  <c r="K80" i="15"/>
  <c r="K20" i="15" s="1"/>
  <c r="K18" i="15" s="1"/>
  <c r="R80" i="15"/>
  <c r="R20" i="15" s="1"/>
  <c r="R18" i="15" s="1"/>
  <c r="AG95" i="20"/>
  <c r="AG92" i="20" s="1"/>
  <c r="AG91" i="20" s="1"/>
  <c r="BA92" i="20"/>
  <c r="BA91" i="20" s="1"/>
  <c r="AE97" i="20"/>
  <c r="AE93" i="20"/>
  <c r="BY99" i="16"/>
  <c r="L80" i="15"/>
  <c r="L20" i="15" s="1"/>
  <c r="AF95" i="20"/>
  <c r="AP92" i="20"/>
  <c r="AP91" i="20" s="1"/>
  <c r="T83" i="15"/>
  <c r="AF84" i="20"/>
  <c r="AF83" i="20" s="1"/>
  <c r="AF82" i="20" s="1"/>
  <c r="AP83" i="20"/>
  <c r="AP82" i="20" s="1"/>
  <c r="AG84" i="20"/>
  <c r="AG83" i="20" s="1"/>
  <c r="AG82" i="20" s="1"/>
  <c r="BA83" i="20"/>
  <c r="BA82" i="20" s="1"/>
  <c r="AY83" i="20"/>
  <c r="AY82" i="20" s="1"/>
  <c r="BY85" i="16"/>
  <c r="F84" i="16"/>
  <c r="AH84" i="16"/>
  <c r="AH83" i="16" s="1"/>
  <c r="AD84" i="20"/>
  <c r="AD83" i="20" s="1"/>
  <c r="AD82" i="20" s="1"/>
  <c r="F106" i="14"/>
  <c r="F82" i="14" s="1"/>
  <c r="F22" i="14" s="1"/>
  <c r="F20" i="14" s="1"/>
  <c r="J106" i="14"/>
  <c r="K106" i="14"/>
  <c r="E82" i="14"/>
  <c r="E22" i="14" s="1"/>
  <c r="E20" i="14" s="1"/>
  <c r="J122" i="20"/>
  <c r="J105" i="20" s="1"/>
  <c r="P104" i="13"/>
  <c r="P80" i="13" s="1"/>
  <c r="P20" i="13" s="1"/>
  <c r="P18" i="13" s="1"/>
  <c r="G123" i="15"/>
  <c r="S123" i="15" s="1"/>
  <c r="N123" i="15"/>
  <c r="H123" i="15" s="1"/>
  <c r="AD124" i="20" s="1"/>
  <c r="Y122" i="20"/>
  <c r="Y105" i="20" s="1"/>
  <c r="G104" i="13"/>
  <c r="O104" i="13"/>
  <c r="O80" i="13" s="1"/>
  <c r="O20" i="13" s="1"/>
  <c r="O18" i="13" s="1"/>
  <c r="I80" i="13"/>
  <c r="I20" i="13" s="1"/>
  <c r="I18" i="13" s="1"/>
  <c r="M80" i="13"/>
  <c r="M20" i="13" s="1"/>
  <c r="M18" i="13" s="1"/>
  <c r="Y82" i="20"/>
  <c r="G166" i="13"/>
  <c r="G24" i="13" s="1"/>
  <c r="T167" i="20"/>
  <c r="T25" i="20" s="1"/>
  <c r="E168" i="20"/>
  <c r="H167" i="20"/>
  <c r="H25" i="20" s="1"/>
  <c r="F166" i="13"/>
  <c r="F24" i="13" s="1"/>
  <c r="Q157" i="13"/>
  <c r="G158" i="14"/>
  <c r="D158" i="14" s="1"/>
  <c r="G156" i="15"/>
  <c r="S156" i="15" s="1"/>
  <c r="R124" i="13"/>
  <c r="S124" i="13" s="1"/>
  <c r="Q124" i="13"/>
  <c r="F84" i="20"/>
  <c r="P83" i="20"/>
  <c r="P82" i="20" s="1"/>
  <c r="P81" i="20" s="1"/>
  <c r="P21" i="20" s="1"/>
  <c r="L85" i="14"/>
  <c r="L84" i="14" s="1"/>
  <c r="L83" i="14" s="1"/>
  <c r="G83" i="15"/>
  <c r="Q92" i="13"/>
  <c r="Q99" i="13"/>
  <c r="F100" i="20"/>
  <c r="E100" i="20" s="1"/>
  <c r="Z92" i="20"/>
  <c r="Z91" i="20" s="1"/>
  <c r="F94" i="20"/>
  <c r="Q93" i="13"/>
  <c r="Q96" i="13"/>
  <c r="Q97" i="13"/>
  <c r="Q94" i="13"/>
  <c r="Q98" i="13"/>
  <c r="R98" i="13"/>
  <c r="S98" i="13" s="1"/>
  <c r="G98" i="14"/>
  <c r="D98" i="14" s="1"/>
  <c r="R94" i="13"/>
  <c r="S94" i="13" s="1"/>
  <c r="R92" i="13"/>
  <c r="S92" i="13" s="1"/>
  <c r="G96" i="14"/>
  <c r="D96" i="14" s="1"/>
  <c r="G124" i="15"/>
  <c r="J239" i="23"/>
  <c r="I23" i="14"/>
  <c r="M92" i="14"/>
  <c r="I139" i="14"/>
  <c r="L23" i="14"/>
  <c r="M24" i="14"/>
  <c r="BR138" i="18"/>
  <c r="BR81" i="18" s="1"/>
  <c r="BR21" i="18" s="1"/>
  <c r="BR19" i="18" s="1"/>
  <c r="BN138" i="18"/>
  <c r="I96" i="14"/>
  <c r="I100" i="14"/>
  <c r="AW82" i="20"/>
  <c r="AW81" i="20" s="1"/>
  <c r="AW21" i="20" s="1"/>
  <c r="AW19" i="20" s="1"/>
  <c r="AS82" i="20"/>
  <c r="AS81" i="20" s="1"/>
  <c r="AS21" i="20" s="1"/>
  <c r="AS19" i="20" s="1"/>
  <c r="L184" i="23"/>
  <c r="N184" i="23" s="1"/>
  <c r="L219" i="23"/>
  <c r="N219" i="23" s="1"/>
  <c r="G85" i="14"/>
  <c r="D84" i="20"/>
  <c r="D83" i="20" s="1"/>
  <c r="D82" i="20" s="1"/>
  <c r="D94" i="20"/>
  <c r="G95" i="14"/>
  <c r="D95" i="14" s="1"/>
  <c r="D96" i="20"/>
  <c r="G97" i="14"/>
  <c r="D97" i="14" s="1"/>
  <c r="D98" i="20"/>
  <c r="G99" i="14"/>
  <c r="D99" i="14" s="1"/>
  <c r="D100" i="20"/>
  <c r="G101" i="14"/>
  <c r="D101" i="14" s="1"/>
  <c r="R99" i="13"/>
  <c r="S99" i="13" s="1"/>
  <c r="D124" i="20"/>
  <c r="G125" i="14"/>
  <c r="D125" i="14" s="1"/>
  <c r="L158" i="14"/>
  <c r="BY97" i="16"/>
  <c r="AH138" i="20"/>
  <c r="AH81" i="20" s="1"/>
  <c r="AH21" i="20" s="1"/>
  <c r="AC82" i="20"/>
  <c r="AC81" i="20" s="1"/>
  <c r="AC21" i="20" s="1"/>
  <c r="AC19" i="20" s="1"/>
  <c r="L20" i="23"/>
  <c r="N20" i="23" s="1"/>
  <c r="R97" i="13"/>
  <c r="S97" i="13" s="1"/>
  <c r="I169" i="14"/>
  <c r="I95" i="14"/>
  <c r="W167" i="20"/>
  <c r="W25" i="20" s="1"/>
  <c r="W19" i="20" s="1"/>
  <c r="K208" i="23"/>
  <c r="R95" i="13"/>
  <c r="S95" i="13" s="1"/>
  <c r="I126" i="14"/>
  <c r="L232" i="23"/>
  <c r="N232" i="23" s="1"/>
  <c r="BW96" i="16"/>
  <c r="G126" i="14"/>
  <c r="D126" i="14" s="1"/>
  <c r="D125" i="20"/>
  <c r="D158" i="20"/>
  <c r="D156" i="20" s="1"/>
  <c r="D23" i="20" s="1"/>
  <c r="G159" i="14"/>
  <c r="BY100" i="16"/>
  <c r="H123" i="13"/>
  <c r="G94" i="14"/>
  <c r="T94" i="14" s="1"/>
  <c r="L97" i="14"/>
  <c r="G100" i="14"/>
  <c r="D100" i="14" s="1"/>
  <c r="D95" i="16"/>
  <c r="G93" i="15"/>
  <c r="L94" i="23"/>
  <c r="N94" i="23" s="1"/>
  <c r="R83" i="13"/>
  <c r="R93" i="13"/>
  <c r="S93" i="13" s="1"/>
  <c r="R157" i="13"/>
  <c r="S157" i="13" s="1"/>
  <c r="G125" i="20"/>
  <c r="I98" i="14"/>
  <c r="L99" i="14"/>
  <c r="L159" i="14"/>
  <c r="BY125" i="16"/>
  <c r="R96" i="13"/>
  <c r="S96" i="13" s="1"/>
  <c r="T95" i="15"/>
  <c r="U95" i="15" s="1"/>
  <c r="BW159" i="16"/>
  <c r="BW157" i="16" s="1"/>
  <c r="BW24" i="16" s="1"/>
  <c r="BW95" i="16"/>
  <c r="BW99" i="16"/>
  <c r="L93" i="17"/>
  <c r="BZ95" i="18"/>
  <c r="CB93" i="18"/>
  <c r="T92" i="15"/>
  <c r="U92" i="15" s="1"/>
  <c r="D101" i="16"/>
  <c r="G99" i="15"/>
  <c r="S99" i="15" s="1"/>
  <c r="M100" i="17"/>
  <c r="L97" i="17"/>
  <c r="J95" i="17"/>
  <c r="BW99" i="18"/>
  <c r="BZ96" i="18"/>
  <c r="BX97" i="18"/>
  <c r="CA97" i="18"/>
  <c r="BY124" i="18"/>
  <c r="AE158" i="20"/>
  <c r="AE99" i="20"/>
  <c r="BX93" i="18"/>
  <c r="BW96" i="18"/>
  <c r="CB97" i="18"/>
  <c r="CC99" i="18"/>
  <c r="BX94" i="18"/>
  <c r="AT125" i="20"/>
  <c r="BC168" i="19"/>
  <c r="BF171" i="19"/>
  <c r="BE173" i="19"/>
  <c r="E124" i="20"/>
  <c r="AE100" i="20"/>
  <c r="K125" i="18"/>
  <c r="BG170" i="19"/>
  <c r="BF173" i="19"/>
  <c r="BC174" i="19"/>
  <c r="AQ82" i="16" l="1"/>
  <c r="AQ22" i="16" s="1"/>
  <c r="I167" i="18"/>
  <c r="I25" i="18" s="1"/>
  <c r="BY84" i="16"/>
  <c r="AE80" i="21"/>
  <c r="AE20" i="21" s="1"/>
  <c r="AE18" i="21" s="1"/>
  <c r="F167" i="18"/>
  <c r="F25" i="18" s="1"/>
  <c r="T82" i="15"/>
  <c r="U83" i="15"/>
  <c r="H81" i="19"/>
  <c r="H21" i="19" s="1"/>
  <c r="H19" i="19" s="1"/>
  <c r="AI82" i="16"/>
  <c r="AI22" i="16" s="1"/>
  <c r="AI20" i="16" s="1"/>
  <c r="AP20" i="16"/>
  <c r="J167" i="18"/>
  <c r="J25" i="18" s="1"/>
  <c r="BY24" i="16"/>
  <c r="T22" i="15"/>
  <c r="U22" i="15" s="1"/>
  <c r="U155" i="15"/>
  <c r="AI18" i="21"/>
  <c r="D80" i="21"/>
  <c r="D20" i="21" s="1"/>
  <c r="D18" i="21" s="1"/>
  <c r="AA80" i="21"/>
  <c r="AA20" i="21" s="1"/>
  <c r="AA18" i="21" s="1"/>
  <c r="M80" i="21"/>
  <c r="M20" i="21" s="1"/>
  <c r="M18" i="21" s="1"/>
  <c r="Z81" i="20"/>
  <c r="Z21" i="20" s="1"/>
  <c r="U19" i="20"/>
  <c r="BB19" i="20"/>
  <c r="AJ81" i="20"/>
  <c r="AJ21" i="20" s="1"/>
  <c r="AJ19" i="20" s="1"/>
  <c r="P19" i="20"/>
  <c r="AI19" i="20"/>
  <c r="BH81" i="18"/>
  <c r="BH21" i="18" s="1"/>
  <c r="BP81" i="18"/>
  <c r="BP21" i="18" s="1"/>
  <c r="AE19" i="18"/>
  <c r="BM81" i="18"/>
  <c r="BM21" i="18" s="1"/>
  <c r="BM19" i="18" s="1"/>
  <c r="AK81" i="18"/>
  <c r="AK21" i="18" s="1"/>
  <c r="L81" i="18"/>
  <c r="L21" i="18" s="1"/>
  <c r="L19" i="18" s="1"/>
  <c r="CC25" i="18"/>
  <c r="Y81" i="18"/>
  <c r="Y21" i="18" s="1"/>
  <c r="Y19" i="18" s="1"/>
  <c r="BN81" i="18"/>
  <c r="BN21" i="18" s="1"/>
  <c r="BN19" i="18" s="1"/>
  <c r="BO81" i="18"/>
  <c r="BO21" i="18" s="1"/>
  <c r="AM81" i="18"/>
  <c r="AM21" i="18" s="1"/>
  <c r="CB23" i="18"/>
  <c r="BY156" i="18"/>
  <c r="CA125" i="18"/>
  <c r="BW25" i="18"/>
  <c r="BY19" i="18"/>
  <c r="CA23" i="18"/>
  <c r="BA81" i="18"/>
  <c r="BA21" i="18" s="1"/>
  <c r="AG81" i="18"/>
  <c r="AG21" i="18" s="1"/>
  <c r="G19" i="18"/>
  <c r="AX19" i="18"/>
  <c r="BZ19" i="18" s="1"/>
  <c r="BZ21" i="18"/>
  <c r="CA25" i="18"/>
  <c r="R81" i="18"/>
  <c r="R21" i="18" s="1"/>
  <c r="R19" i="18" s="1"/>
  <c r="BV81" i="18"/>
  <c r="BV21" i="18" s="1"/>
  <c r="BV19" i="18" s="1"/>
  <c r="BY21" i="18"/>
  <c r="BK19" i="18"/>
  <c r="AP81" i="18"/>
  <c r="AP21" i="18" s="1"/>
  <c r="AP19" i="18" s="1"/>
  <c r="AH81" i="18"/>
  <c r="AH21" i="18" s="1"/>
  <c r="AH19" i="18" s="1"/>
  <c r="BY92" i="18"/>
  <c r="BY91" i="18" s="1"/>
  <c r="X81" i="18"/>
  <c r="X21" i="18" s="1"/>
  <c r="X19" i="18" s="1"/>
  <c r="P81" i="18"/>
  <c r="P21" i="18" s="1"/>
  <c r="P19" i="18" s="1"/>
  <c r="F122" i="18"/>
  <c r="F105" i="18" s="1"/>
  <c r="F81" i="18" s="1"/>
  <c r="F21" i="18" s="1"/>
  <c r="BI81" i="18"/>
  <c r="BI21" i="18" s="1"/>
  <c r="BI19" i="18" s="1"/>
  <c r="AA81" i="18"/>
  <c r="AA21" i="18" s="1"/>
  <c r="AA19" i="18" s="1"/>
  <c r="BZ156" i="18"/>
  <c r="BF19" i="18"/>
  <c r="BX84" i="18"/>
  <c r="BX83" i="18" s="1"/>
  <c r="BX82" i="18" s="1"/>
  <c r="AO156" i="18"/>
  <c r="AO23" i="18" s="1"/>
  <c r="CC124" i="18"/>
  <c r="BJ81" i="18"/>
  <c r="BJ21" i="18" s="1"/>
  <c r="BJ19" i="18" s="1"/>
  <c r="L122" i="17"/>
  <c r="L105" i="17" s="1"/>
  <c r="CB158" i="18"/>
  <c r="CB156" i="18" s="1"/>
  <c r="N122" i="17"/>
  <c r="N105" i="17" s="1"/>
  <c r="BU81" i="18"/>
  <c r="BU21" i="18" s="1"/>
  <c r="BU19" i="18" s="1"/>
  <c r="BQ81" i="18"/>
  <c r="BQ21" i="18" s="1"/>
  <c r="BQ19" i="18" s="1"/>
  <c r="AS156" i="18"/>
  <c r="AS23" i="18" s="1"/>
  <c r="T158" i="14"/>
  <c r="J80" i="13"/>
  <c r="J20" i="13" s="1"/>
  <c r="J18" i="13" s="1"/>
  <c r="R82" i="13"/>
  <c r="S83" i="13"/>
  <c r="L80" i="13"/>
  <c r="L20" i="13" s="1"/>
  <c r="L18" i="13" s="1"/>
  <c r="S137" i="13"/>
  <c r="Z19" i="20"/>
  <c r="J81" i="20"/>
  <c r="J21" i="20" s="1"/>
  <c r="J19" i="20" s="1"/>
  <c r="O81" i="20"/>
  <c r="O21" i="20" s="1"/>
  <c r="O19" i="20" s="1"/>
  <c r="J156" i="17"/>
  <c r="J23" i="17" s="1"/>
  <c r="K167" i="17"/>
  <c r="K25" i="17" s="1"/>
  <c r="BP19" i="18"/>
  <c r="AN26" i="16"/>
  <c r="BX26" i="16" s="1"/>
  <c r="BT82" i="16"/>
  <c r="BT22" i="16" s="1"/>
  <c r="BT20" i="16" s="1"/>
  <c r="BV82" i="16"/>
  <c r="BV22" i="16" s="1"/>
  <c r="BV20" i="16" s="1"/>
  <c r="AM19" i="18"/>
  <c r="K82" i="16"/>
  <c r="K22" i="16" s="1"/>
  <c r="AV81" i="18"/>
  <c r="AV21" i="18" s="1"/>
  <c r="BJ22" i="16"/>
  <c r="BJ20" i="16" s="1"/>
  <c r="AO122" i="18"/>
  <c r="AO105" i="18" s="1"/>
  <c r="AO81" i="18" s="1"/>
  <c r="AO21" i="18" s="1"/>
  <c r="AD82" i="16"/>
  <c r="AD22" i="16" s="1"/>
  <c r="AD20" i="16" s="1"/>
  <c r="BG82" i="16"/>
  <c r="BG22" i="16" s="1"/>
  <c r="BG20" i="16" s="1"/>
  <c r="I156" i="18"/>
  <c r="I23" i="18" s="1"/>
  <c r="T81" i="18"/>
  <c r="T21" i="18" s="1"/>
  <c r="T19" i="18" s="1"/>
  <c r="W19" i="18"/>
  <c r="AF81" i="18"/>
  <c r="AF21" i="18" s="1"/>
  <c r="BB81" i="18"/>
  <c r="BB21" i="18" s="1"/>
  <c r="BB19" i="18" s="1"/>
  <c r="K156" i="18"/>
  <c r="K23" i="18" s="1"/>
  <c r="BH19" i="18"/>
  <c r="CC92" i="18"/>
  <c r="CC91" i="18" s="1"/>
  <c r="I20" i="16"/>
  <c r="S81" i="18"/>
  <c r="S21" i="18" s="1"/>
  <c r="S19" i="18" s="1"/>
  <c r="AR122" i="18"/>
  <c r="AR105" i="18" s="1"/>
  <c r="AR81" i="18" s="1"/>
  <c r="AR21" i="18" s="1"/>
  <c r="BG81" i="18"/>
  <c r="BG21" i="18" s="1"/>
  <c r="BG19" i="18" s="1"/>
  <c r="AN106" i="16"/>
  <c r="Q81" i="18"/>
  <c r="Q21" i="18" s="1"/>
  <c r="Q19" i="18" s="1"/>
  <c r="Z81" i="18"/>
  <c r="Z21" i="18" s="1"/>
  <c r="Z19" i="18" s="1"/>
  <c r="BX93" i="16"/>
  <c r="AN92" i="16"/>
  <c r="L167" i="17"/>
  <c r="L25" i="17" s="1"/>
  <c r="BC19" i="18"/>
  <c r="AK19" i="18"/>
  <c r="BT19" i="18"/>
  <c r="T91" i="15"/>
  <c r="U91" i="15" s="1"/>
  <c r="J82" i="14"/>
  <c r="T95" i="14"/>
  <c r="I85" i="14"/>
  <c r="I84" i="14" s="1"/>
  <c r="R166" i="13"/>
  <c r="E158" i="20"/>
  <c r="E156" i="20" s="1"/>
  <c r="E23" i="20" s="1"/>
  <c r="T81" i="20"/>
  <c r="T21" i="20" s="1"/>
  <c r="T19" i="20" s="1"/>
  <c r="T101" i="14"/>
  <c r="D80" i="15"/>
  <c r="D20" i="15" s="1"/>
  <c r="D18" i="15" s="1"/>
  <c r="T98" i="14"/>
  <c r="G80" i="13"/>
  <c r="G20" i="13" s="1"/>
  <c r="G18" i="13" s="1"/>
  <c r="Q155" i="13"/>
  <c r="Q22" i="13" s="1"/>
  <c r="L166" i="15"/>
  <c r="L24" i="15" s="1"/>
  <c r="L18" i="15" s="1"/>
  <c r="AH166" i="21"/>
  <c r="AH24" i="21" s="1"/>
  <c r="AH18" i="21" s="1"/>
  <c r="AB166" i="21"/>
  <c r="AB24" i="21" s="1"/>
  <c r="AD168" i="20"/>
  <c r="J35" i="23"/>
  <c r="J78" i="23" s="1"/>
  <c r="J106" i="23" s="1"/>
  <c r="F123" i="20"/>
  <c r="AT20" i="16"/>
  <c r="BQ20" i="16"/>
  <c r="Q18" i="15"/>
  <c r="J84" i="23"/>
  <c r="J112" i="23" s="1"/>
  <c r="K52" i="23"/>
  <c r="J50" i="23"/>
  <c r="L50" i="23" s="1"/>
  <c r="N50" i="23" s="1"/>
  <c r="AY81" i="18"/>
  <c r="AY21" i="18" s="1"/>
  <c r="CC158" i="18"/>
  <c r="BA81" i="20"/>
  <c r="BA21" i="20" s="1"/>
  <c r="BA19" i="20" s="1"/>
  <c r="AB19" i="20"/>
  <c r="AG19" i="18"/>
  <c r="AZ81" i="18"/>
  <c r="AZ21" i="18" s="1"/>
  <c r="M81" i="18"/>
  <c r="M21" i="18" s="1"/>
  <c r="M19" i="18" s="1"/>
  <c r="CA167" i="18"/>
  <c r="BW158" i="18"/>
  <c r="AD81" i="18"/>
  <c r="AD21" i="18" s="1"/>
  <c r="AD19" i="18" s="1"/>
  <c r="AL81" i="18"/>
  <c r="AL21" i="18" s="1"/>
  <c r="AL19" i="18" s="1"/>
  <c r="AN156" i="18"/>
  <c r="AN23" i="18" s="1"/>
  <c r="CB125" i="18"/>
  <c r="J167" i="17"/>
  <c r="J25" i="17" s="1"/>
  <c r="AG81" i="17"/>
  <c r="AG21" i="17" s="1"/>
  <c r="AG19" i="17" s="1"/>
  <c r="Y81" i="17"/>
  <c r="Y21" i="17" s="1"/>
  <c r="Y19" i="17" s="1"/>
  <c r="N167" i="17"/>
  <c r="AF81" i="17"/>
  <c r="AF21" i="17" s="1"/>
  <c r="AF19" i="17" s="1"/>
  <c r="AA81" i="17"/>
  <c r="AA21" i="17" s="1"/>
  <c r="AA19" i="17" s="1"/>
  <c r="BO19" i="18"/>
  <c r="K156" i="17"/>
  <c r="K23" i="17" s="1"/>
  <c r="Q81" i="17"/>
  <c r="Q21" i="17" s="1"/>
  <c r="Q19" i="17" s="1"/>
  <c r="CC167" i="18"/>
  <c r="AT167" i="18"/>
  <c r="AT25" i="18" s="1"/>
  <c r="J92" i="17"/>
  <c r="J91" i="17" s="1"/>
  <c r="U81" i="17"/>
  <c r="U21" i="17" s="1"/>
  <c r="U19" i="17" s="1"/>
  <c r="AS167" i="18"/>
  <c r="AS25" i="18" s="1"/>
  <c r="AC81" i="17"/>
  <c r="AC21" i="17" s="1"/>
  <c r="AC19" i="17" s="1"/>
  <c r="M167" i="17"/>
  <c r="M25" i="17" s="1"/>
  <c r="S81" i="17"/>
  <c r="S21" i="17" s="1"/>
  <c r="S19" i="17" s="1"/>
  <c r="AO81" i="20"/>
  <c r="AO21" i="20" s="1"/>
  <c r="AO19" i="20" s="1"/>
  <c r="N101" i="14"/>
  <c r="Y81" i="20"/>
  <c r="Y21" i="20" s="1"/>
  <c r="Y19" i="20" s="1"/>
  <c r="D168" i="16"/>
  <c r="D26" i="16" s="1"/>
  <c r="AT123" i="20"/>
  <c r="AU123" i="20" s="1"/>
  <c r="I122" i="15"/>
  <c r="S122" i="15" s="1"/>
  <c r="O121" i="15"/>
  <c r="O104" i="15" s="1"/>
  <c r="O80" i="15" s="1"/>
  <c r="O20" i="15" s="1"/>
  <c r="I81" i="17"/>
  <c r="I21" i="17" s="1"/>
  <c r="I19" i="17" s="1"/>
  <c r="O81" i="17"/>
  <c r="O21" i="17" s="1"/>
  <c r="O19" i="17" s="1"/>
  <c r="Z81" i="17"/>
  <c r="Z21" i="17" s="1"/>
  <c r="Z19" i="17" s="1"/>
  <c r="AE81" i="17"/>
  <c r="AE21" i="17" s="1"/>
  <c r="AE19" i="17" s="1"/>
  <c r="AH81" i="17"/>
  <c r="AH21" i="17" s="1"/>
  <c r="AH19" i="17" s="1"/>
  <c r="W81" i="17"/>
  <c r="W21" i="17" s="1"/>
  <c r="W19" i="17" s="1"/>
  <c r="K92" i="17"/>
  <c r="K91" i="17" s="1"/>
  <c r="R81" i="17"/>
  <c r="R21" i="17" s="1"/>
  <c r="R19" i="17" s="1"/>
  <c r="T81" i="17"/>
  <c r="T21" i="17" s="1"/>
  <c r="T19" i="17" s="1"/>
  <c r="G81" i="17"/>
  <c r="G21" i="17" s="1"/>
  <c r="G19" i="17" s="1"/>
  <c r="P81" i="17"/>
  <c r="P21" i="17" s="1"/>
  <c r="P19" i="17" s="1"/>
  <c r="M156" i="17"/>
  <c r="M23" i="17" s="1"/>
  <c r="K402" i="23"/>
  <c r="L402" i="23"/>
  <c r="N402" i="23" s="1"/>
  <c r="J92" i="23"/>
  <c r="J120" i="23" s="1"/>
  <c r="K49" i="23"/>
  <c r="L49" i="23"/>
  <c r="N49" i="23" s="1"/>
  <c r="J86" i="23"/>
  <c r="J114" i="23" s="1"/>
  <c r="K43" i="23"/>
  <c r="L43" i="23"/>
  <c r="N43" i="23" s="1"/>
  <c r="N41" i="23"/>
  <c r="K41" i="23"/>
  <c r="H80" i="21"/>
  <c r="H20" i="21" s="1"/>
  <c r="H18" i="21" s="1"/>
  <c r="S80" i="21"/>
  <c r="S20" i="21" s="1"/>
  <c r="S18" i="21" s="1"/>
  <c r="AN80" i="21"/>
  <c r="AN20" i="21" s="1"/>
  <c r="AN18" i="21" s="1"/>
  <c r="AR80" i="21"/>
  <c r="AR20" i="21" s="1"/>
  <c r="AR18" i="21" s="1"/>
  <c r="P80" i="21"/>
  <c r="P20" i="21" s="1"/>
  <c r="P18" i="21" s="1"/>
  <c r="AM80" i="21"/>
  <c r="AM20" i="21" s="1"/>
  <c r="AM18" i="21" s="1"/>
  <c r="V80" i="21"/>
  <c r="V20" i="21" s="1"/>
  <c r="V18" i="21" s="1"/>
  <c r="E80" i="21"/>
  <c r="E20" i="21" s="1"/>
  <c r="E18" i="21" s="1"/>
  <c r="N166" i="15"/>
  <c r="N24" i="15" s="1"/>
  <c r="AA168" i="16"/>
  <c r="AA26" i="16" s="1"/>
  <c r="AA20" i="16" s="1"/>
  <c r="CA158" i="18"/>
  <c r="AU81" i="18"/>
  <c r="AU21" i="18" s="1"/>
  <c r="E81" i="17"/>
  <c r="E21" i="17" s="1"/>
  <c r="E19" i="17" s="1"/>
  <c r="V81" i="17"/>
  <c r="V21" i="17" s="1"/>
  <c r="V19" i="17" s="1"/>
  <c r="AD81" i="17"/>
  <c r="AD21" i="17" s="1"/>
  <c r="AD19" i="17" s="1"/>
  <c r="AB81" i="17"/>
  <c r="AB21" i="17" s="1"/>
  <c r="AB19" i="17" s="1"/>
  <c r="X81" i="17"/>
  <c r="X21" i="17" s="1"/>
  <c r="X19" i="17" s="1"/>
  <c r="AR156" i="18"/>
  <c r="AR23" i="18" s="1"/>
  <c r="AT156" i="18"/>
  <c r="AT23" i="18" s="1"/>
  <c r="K302" i="23"/>
  <c r="I80" i="21"/>
  <c r="I20" i="21" s="1"/>
  <c r="I18" i="21" s="1"/>
  <c r="H19" i="20"/>
  <c r="AP81" i="20"/>
  <c r="AP21" i="20" s="1"/>
  <c r="AP19" i="20" s="1"/>
  <c r="AR19" i="20"/>
  <c r="BD167" i="19"/>
  <c r="BD25" i="19" s="1"/>
  <c r="BD19" i="19" s="1"/>
  <c r="E81" i="19"/>
  <c r="E21" i="19" s="1"/>
  <c r="E19" i="19" s="1"/>
  <c r="BE167" i="19"/>
  <c r="BE25" i="19" s="1"/>
  <c r="BE19" i="19" s="1"/>
  <c r="BG167" i="19"/>
  <c r="BG25" i="19" s="1"/>
  <c r="BG19" i="19" s="1"/>
  <c r="BY167" i="18"/>
  <c r="AQ19" i="18"/>
  <c r="BY122" i="18"/>
  <c r="BY105" i="18" s="1"/>
  <c r="L156" i="17"/>
  <c r="L23" i="17" s="1"/>
  <c r="M92" i="17"/>
  <c r="M91" i="17" s="1"/>
  <c r="E167" i="18"/>
  <c r="E25" i="18" s="1"/>
  <c r="H20" i="16"/>
  <c r="G20" i="16"/>
  <c r="K20" i="16"/>
  <c r="AQ20" i="16"/>
  <c r="BX167" i="18"/>
  <c r="CB167" i="18"/>
  <c r="BW168" i="16"/>
  <c r="BW26" i="16" s="1"/>
  <c r="AT122" i="18"/>
  <c r="AT105" i="18" s="1"/>
  <c r="AS122" i="18"/>
  <c r="AS105" i="18" s="1"/>
  <c r="AN122" i="18"/>
  <c r="AN105" i="18" s="1"/>
  <c r="M122" i="17"/>
  <c r="M105" i="17" s="1"/>
  <c r="BX122" i="18"/>
  <c r="BX105" i="18" s="1"/>
  <c r="J122" i="17"/>
  <c r="J105" i="17" s="1"/>
  <c r="H81" i="17"/>
  <c r="H21" i="17" s="1"/>
  <c r="H19" i="17" s="1"/>
  <c r="J20" i="16"/>
  <c r="F81" i="17"/>
  <c r="F21" i="17" s="1"/>
  <c r="F19" i="17" s="1"/>
  <c r="I122" i="18"/>
  <c r="I105" i="18" s="1"/>
  <c r="I81" i="18" s="1"/>
  <c r="I21" i="18" s="1"/>
  <c r="J122" i="18"/>
  <c r="J105" i="18" s="1"/>
  <c r="J81" i="18" s="1"/>
  <c r="J21" i="18" s="1"/>
  <c r="K122" i="17"/>
  <c r="K105" i="17" s="1"/>
  <c r="BW167" i="18"/>
  <c r="N156" i="17"/>
  <c r="N23" i="17" s="1"/>
  <c r="E156" i="18"/>
  <c r="E23" i="18" s="1"/>
  <c r="BX158" i="18"/>
  <c r="F156" i="18"/>
  <c r="F23" i="18" s="1"/>
  <c r="J156" i="18"/>
  <c r="J23" i="18" s="1"/>
  <c r="BW125" i="18"/>
  <c r="CA124" i="18"/>
  <c r="E122" i="18"/>
  <c r="E105" i="18" s="1"/>
  <c r="E81" i="18" s="1"/>
  <c r="E21" i="18" s="1"/>
  <c r="BW124" i="18"/>
  <c r="CB124" i="18"/>
  <c r="N92" i="17"/>
  <c r="N91" i="17" s="1"/>
  <c r="CA92" i="18"/>
  <c r="CA91" i="18" s="1"/>
  <c r="L92" i="17"/>
  <c r="L91" i="17" s="1"/>
  <c r="CA84" i="18"/>
  <c r="CA83" i="18" s="1"/>
  <c r="CA82" i="18" s="1"/>
  <c r="CB84" i="18"/>
  <c r="CB83" i="18" s="1"/>
  <c r="CB82" i="18" s="1"/>
  <c r="AS83" i="18"/>
  <c r="AS82" i="18" s="1"/>
  <c r="BW84" i="18"/>
  <c r="BW83" i="18" s="1"/>
  <c r="BW82" i="18" s="1"/>
  <c r="AN83" i="18"/>
  <c r="AN82" i="18" s="1"/>
  <c r="CC84" i="18"/>
  <c r="CC83" i="18" s="1"/>
  <c r="CC82" i="18" s="1"/>
  <c r="AT83" i="18"/>
  <c r="AT82" i="18" s="1"/>
  <c r="AH167" i="20"/>
  <c r="AH25" i="20" s="1"/>
  <c r="AH19" i="20" s="1"/>
  <c r="AE167" i="20"/>
  <c r="AE25" i="20" s="1"/>
  <c r="F24" i="16"/>
  <c r="I22" i="15"/>
  <c r="AE157" i="20"/>
  <c r="AE156" i="20" s="1"/>
  <c r="AE23" i="20" s="1"/>
  <c r="AF156" i="20"/>
  <c r="AF23" i="20" s="1"/>
  <c r="AY81" i="20"/>
  <c r="AY21" i="20" s="1"/>
  <c r="AY19" i="20" s="1"/>
  <c r="AO82" i="16"/>
  <c r="AO22" i="16" s="1"/>
  <c r="AO20" i="16" s="1"/>
  <c r="F95" i="16"/>
  <c r="AH93" i="16"/>
  <c r="AH92" i="16" s="1"/>
  <c r="I90" i="15"/>
  <c r="AE95" i="20"/>
  <c r="AE92" i="20" s="1"/>
  <c r="AE91" i="20" s="1"/>
  <c r="AF92" i="20"/>
  <c r="AF91" i="20" s="1"/>
  <c r="AE84" i="20"/>
  <c r="AE83" i="20" s="1"/>
  <c r="AE82" i="20" s="1"/>
  <c r="F83" i="16"/>
  <c r="K82" i="14"/>
  <c r="K22" i="14" s="1"/>
  <c r="AB123" i="21"/>
  <c r="T123" i="15"/>
  <c r="U123" i="15" s="1"/>
  <c r="T85" i="14"/>
  <c r="Q166" i="13"/>
  <c r="Q24" i="13" s="1"/>
  <c r="F18" i="13"/>
  <c r="E167" i="20"/>
  <c r="E25" i="20" s="1"/>
  <c r="D167" i="20"/>
  <c r="D25" i="20" s="1"/>
  <c r="S155" i="15"/>
  <c r="S22" i="15" s="1"/>
  <c r="G155" i="15"/>
  <c r="G22" i="15" s="1"/>
  <c r="T126" i="14"/>
  <c r="E84" i="20"/>
  <c r="E83" i="20" s="1"/>
  <c r="E82" i="20" s="1"/>
  <c r="F83" i="20"/>
  <c r="F82" i="20" s="1"/>
  <c r="S83" i="15"/>
  <c r="S82" i="15" s="1"/>
  <c r="S81" i="15" s="1"/>
  <c r="G82" i="15"/>
  <c r="G81" i="15" s="1"/>
  <c r="D93" i="16"/>
  <c r="D92" i="16" s="1"/>
  <c r="T96" i="14"/>
  <c r="Q91" i="13"/>
  <c r="Q90" i="13" s="1"/>
  <c r="E94" i="20"/>
  <c r="E92" i="20" s="1"/>
  <c r="E91" i="20" s="1"/>
  <c r="F92" i="20"/>
  <c r="F91" i="20" s="1"/>
  <c r="P124" i="15"/>
  <c r="P121" i="15" s="1"/>
  <c r="P104" i="15" s="1"/>
  <c r="P80" i="15" s="1"/>
  <c r="P20" i="15" s="1"/>
  <c r="P18" i="15" s="1"/>
  <c r="N124" i="15"/>
  <c r="N121" i="15" s="1"/>
  <c r="N104" i="15" s="1"/>
  <c r="N80" i="15" s="1"/>
  <c r="N20" i="15" s="1"/>
  <c r="G121" i="15"/>
  <c r="G104" i="15" s="1"/>
  <c r="S124" i="15"/>
  <c r="BC167" i="19"/>
  <c r="BC25" i="19" s="1"/>
  <c r="BC19" i="19" s="1"/>
  <c r="BX92" i="18"/>
  <c r="BX91" i="18" s="1"/>
  <c r="BZ92" i="18"/>
  <c r="BZ91" i="18" s="1"/>
  <c r="BZ81" i="18" s="1"/>
  <c r="BW93" i="16"/>
  <c r="BW92" i="16" s="1"/>
  <c r="BW82" i="16" s="1"/>
  <c r="BW22" i="16" s="1"/>
  <c r="I99" i="14"/>
  <c r="T99" i="14"/>
  <c r="R91" i="13"/>
  <c r="S91" i="13" s="1"/>
  <c r="D122" i="20"/>
  <c r="D105" i="20" s="1"/>
  <c r="D124" i="14"/>
  <c r="N124" i="14" s="1"/>
  <c r="G123" i="14"/>
  <c r="G106" i="14" s="1"/>
  <c r="D159" i="14"/>
  <c r="D157" i="14" s="1"/>
  <c r="D24" i="14" s="1"/>
  <c r="G157" i="14"/>
  <c r="G24" i="14" s="1"/>
  <c r="L93" i="23"/>
  <c r="N93" i="23" s="1"/>
  <c r="K93" i="23"/>
  <c r="K207" i="23"/>
  <c r="I168" i="14"/>
  <c r="L168" i="14"/>
  <c r="I158" i="14"/>
  <c r="N158" i="14" s="1"/>
  <c r="L157" i="14"/>
  <c r="L243" i="23"/>
  <c r="N243" i="23" s="1"/>
  <c r="K243" i="23"/>
  <c r="N100" i="14"/>
  <c r="K182" i="23"/>
  <c r="L182" i="23"/>
  <c r="N182" i="23" s="1"/>
  <c r="S166" i="15"/>
  <c r="S24" i="15" s="1"/>
  <c r="G166" i="15"/>
  <c r="G24" i="15" s="1"/>
  <c r="AV125" i="20"/>
  <c r="H122" i="15"/>
  <c r="D124" i="16" s="1"/>
  <c r="D169" i="14"/>
  <c r="N169" i="14" s="1"/>
  <c r="G168" i="14"/>
  <c r="G26" i="14" s="1"/>
  <c r="N98" i="14"/>
  <c r="E125" i="20"/>
  <c r="G122" i="20"/>
  <c r="G105" i="20" s="1"/>
  <c r="G81" i="20" s="1"/>
  <c r="G21" i="20" s="1"/>
  <c r="G19" i="20" s="1"/>
  <c r="S93" i="15"/>
  <c r="S91" i="15" s="1"/>
  <c r="S90" i="15" s="1"/>
  <c r="G91" i="15"/>
  <c r="G90" i="15" s="1"/>
  <c r="N126" i="14"/>
  <c r="D92" i="20"/>
  <c r="D91" i="20" s="1"/>
  <c r="K50" i="23"/>
  <c r="J247" i="23"/>
  <c r="J249" i="23" s="1"/>
  <c r="K239" i="23"/>
  <c r="L239" i="23"/>
  <c r="N239" i="23" s="1"/>
  <c r="L241" i="23"/>
  <c r="N241" i="23" s="1"/>
  <c r="I97" i="14"/>
  <c r="T97" i="14"/>
  <c r="L93" i="14"/>
  <c r="L125" i="14"/>
  <c r="R123" i="13"/>
  <c r="S123" i="13" s="1"/>
  <c r="H121" i="13"/>
  <c r="N95" i="14"/>
  <c r="N96" i="14"/>
  <c r="CC125" i="18"/>
  <c r="K122" i="18"/>
  <c r="K105" i="18" s="1"/>
  <c r="K81" i="18" s="1"/>
  <c r="K21" i="18" s="1"/>
  <c r="BF167" i="19"/>
  <c r="BF25" i="19" s="1"/>
  <c r="BF19" i="19" s="1"/>
  <c r="BW92" i="18"/>
  <c r="BW91" i="18" s="1"/>
  <c r="CB92" i="18"/>
  <c r="CB91" i="18" s="1"/>
  <c r="T159" i="14"/>
  <c r="I159" i="14"/>
  <c r="D94" i="14"/>
  <c r="G93" i="14"/>
  <c r="G92" i="14" s="1"/>
  <c r="Q123" i="13"/>
  <c r="Q121" i="13" s="1"/>
  <c r="Q104" i="13" s="1"/>
  <c r="R155" i="13"/>
  <c r="D85" i="14"/>
  <c r="D84" i="14" s="1"/>
  <c r="D83" i="14" s="1"/>
  <c r="G84" i="14"/>
  <c r="T100" i="14"/>
  <c r="M82" i="14"/>
  <c r="L207" i="23"/>
  <c r="N207" i="23" s="1"/>
  <c r="J22" i="14"/>
  <c r="T81" i="15" l="1"/>
  <c r="U81" i="15" s="1"/>
  <c r="U82" i="15"/>
  <c r="BY83" i="16"/>
  <c r="AH124" i="16"/>
  <c r="D123" i="16"/>
  <c r="D106" i="16" s="1"/>
  <c r="D82" i="16"/>
  <c r="D22" i="16" s="1"/>
  <c r="J127" i="23"/>
  <c r="J157" i="23"/>
  <c r="J135" i="23"/>
  <c r="J150" i="23" s="1"/>
  <c r="J129" i="23"/>
  <c r="L81" i="17"/>
  <c r="L21" i="17" s="1"/>
  <c r="CA21" i="18"/>
  <c r="CA122" i="18"/>
  <c r="CA105" i="18" s="1"/>
  <c r="BX21" i="18"/>
  <c r="CC21" i="18"/>
  <c r="BA19" i="18"/>
  <c r="CC19" i="18" s="1"/>
  <c r="AU19" i="18"/>
  <c r="BW19" i="18" s="1"/>
  <c r="BW21" i="18"/>
  <c r="AZ19" i="18"/>
  <c r="CB19" i="18" s="1"/>
  <c r="CB21" i="18"/>
  <c r="AV19" i="18"/>
  <c r="BX19" i="18" s="1"/>
  <c r="BY81" i="18"/>
  <c r="BW156" i="18"/>
  <c r="AF19" i="18"/>
  <c r="AO19" i="18"/>
  <c r="N81" i="17"/>
  <c r="N21" i="17" s="1"/>
  <c r="I19" i="18"/>
  <c r="R81" i="13"/>
  <c r="S81" i="13" s="1"/>
  <c r="S82" i="13"/>
  <c r="R24" i="13"/>
  <c r="S24" i="13" s="1"/>
  <c r="K19" i="18"/>
  <c r="CC122" i="18"/>
  <c r="CC105" i="18" s="1"/>
  <c r="CC81" i="18" s="1"/>
  <c r="CC156" i="18"/>
  <c r="BW122" i="18"/>
  <c r="BW105" i="18" s="1"/>
  <c r="BW81" i="18" s="1"/>
  <c r="AR19" i="18"/>
  <c r="BW20" i="16"/>
  <c r="AY19" i="18"/>
  <c r="CA19" i="18" s="1"/>
  <c r="BX156" i="18"/>
  <c r="BX92" i="16"/>
  <c r="AN82" i="16"/>
  <c r="T90" i="15"/>
  <c r="U90" i="15" s="1"/>
  <c r="Q80" i="13"/>
  <c r="Q20" i="13" s="1"/>
  <c r="Q18" i="13" s="1"/>
  <c r="BY123" i="16"/>
  <c r="D168" i="14"/>
  <c r="D26" i="14" s="1"/>
  <c r="R90" i="13"/>
  <c r="S90" i="13" s="1"/>
  <c r="T84" i="14"/>
  <c r="R121" i="13"/>
  <c r="R22" i="13"/>
  <c r="N18" i="15"/>
  <c r="D20" i="16"/>
  <c r="AD123" i="20"/>
  <c r="AT122" i="20"/>
  <c r="AT105" i="20" s="1"/>
  <c r="AT81" i="20" s="1"/>
  <c r="AT21" i="20" s="1"/>
  <c r="AT19" i="20" s="1"/>
  <c r="F122" i="20"/>
  <c r="F105" i="20" s="1"/>
  <c r="F81" i="20" s="1"/>
  <c r="F21" i="20" s="1"/>
  <c r="F19" i="20" s="1"/>
  <c r="E123" i="20"/>
  <c r="E122" i="20" s="1"/>
  <c r="E105" i="20" s="1"/>
  <c r="E81" i="20" s="1"/>
  <c r="E21" i="20" s="1"/>
  <c r="E19" i="20" s="1"/>
  <c r="J142" i="23"/>
  <c r="CA156" i="18"/>
  <c r="K81" i="17"/>
  <c r="K21" i="17" s="1"/>
  <c r="K19" i="17" s="1"/>
  <c r="J81" i="17"/>
  <c r="J21" i="17" s="1"/>
  <c r="J19" i="17" s="1"/>
  <c r="M81" i="17"/>
  <c r="M21" i="17" s="1"/>
  <c r="M19" i="17" s="1"/>
  <c r="AC121" i="21"/>
  <c r="AC104" i="21" s="1"/>
  <c r="AC80" i="21" s="1"/>
  <c r="AC20" i="21" s="1"/>
  <c r="AC18" i="21" s="1"/>
  <c r="I121" i="15"/>
  <c r="I104" i="15" s="1"/>
  <c r="I80" i="15" s="1"/>
  <c r="I20" i="15" s="1"/>
  <c r="I18" i="15" s="1"/>
  <c r="AF123" i="20"/>
  <c r="AU122" i="20"/>
  <c r="AU105" i="20" s="1"/>
  <c r="AU81" i="20" s="1"/>
  <c r="AU21" i="20" s="1"/>
  <c r="AU19" i="20" s="1"/>
  <c r="T168" i="16"/>
  <c r="T26" i="16" s="1"/>
  <c r="F169" i="16"/>
  <c r="O18" i="15"/>
  <c r="D123" i="14"/>
  <c r="D106" i="14" s="1"/>
  <c r="BX81" i="18"/>
  <c r="L35" i="23"/>
  <c r="N35" i="23" s="1"/>
  <c r="K35" i="23"/>
  <c r="L86" i="23"/>
  <c r="N86" i="23" s="1"/>
  <c r="K86" i="23"/>
  <c r="K84" i="23"/>
  <c r="L84" i="23"/>
  <c r="N84" i="23" s="1"/>
  <c r="L92" i="23"/>
  <c r="N92" i="23" s="1"/>
  <c r="K92" i="23"/>
  <c r="AJ166" i="21"/>
  <c r="AJ24" i="21" s="1"/>
  <c r="AJ18" i="21" s="1"/>
  <c r="H166" i="15"/>
  <c r="T166" i="15"/>
  <c r="U166" i="15" s="1"/>
  <c r="AD167" i="20"/>
  <c r="AD25" i="20" s="1"/>
  <c r="L19" i="17"/>
  <c r="J19" i="18"/>
  <c r="F19" i="18"/>
  <c r="AS81" i="18"/>
  <c r="AS21" i="18" s="1"/>
  <c r="AS19" i="18" s="1"/>
  <c r="N19" i="17"/>
  <c r="E19" i="18"/>
  <c r="CB122" i="18"/>
  <c r="CB105" i="18" s="1"/>
  <c r="CB81" i="18" s="1"/>
  <c r="AT81" i="18"/>
  <c r="AT21" i="18" s="1"/>
  <c r="AT19" i="18" s="1"/>
  <c r="AN81" i="18"/>
  <c r="AN21" i="18" s="1"/>
  <c r="AN19" i="18" s="1"/>
  <c r="CA81" i="18"/>
  <c r="BY95" i="16"/>
  <c r="F93" i="16"/>
  <c r="S121" i="15"/>
  <c r="S104" i="15" s="1"/>
  <c r="S80" i="15" s="1"/>
  <c r="S20" i="15" s="1"/>
  <c r="S18" i="15" s="1"/>
  <c r="I93" i="14"/>
  <c r="I92" i="14" s="1"/>
  <c r="T168" i="14"/>
  <c r="T157" i="14"/>
  <c r="D81" i="20"/>
  <c r="D21" i="20" s="1"/>
  <c r="D19" i="20" s="1"/>
  <c r="T93" i="14"/>
  <c r="G80" i="15"/>
  <c r="G20" i="15" s="1"/>
  <c r="G18" i="15" s="1"/>
  <c r="H124" i="15"/>
  <c r="H121" i="15" s="1"/>
  <c r="J20" i="14"/>
  <c r="I125" i="14"/>
  <c r="T125" i="14"/>
  <c r="L123" i="14"/>
  <c r="L247" i="23"/>
  <c r="N247" i="23" s="1"/>
  <c r="K247" i="23"/>
  <c r="I157" i="14"/>
  <c r="N157" i="14" s="1"/>
  <c r="N159" i="14"/>
  <c r="I26" i="14"/>
  <c r="AV122" i="20"/>
  <c r="AV105" i="20" s="1"/>
  <c r="AV81" i="20" s="1"/>
  <c r="AV21" i="20" s="1"/>
  <c r="AV19" i="20" s="1"/>
  <c r="AG125" i="20"/>
  <c r="M22" i="14"/>
  <c r="G83" i="14"/>
  <c r="H104" i="13"/>
  <c r="L92" i="14"/>
  <c r="N99" i="14"/>
  <c r="K20" i="14"/>
  <c r="D93" i="14"/>
  <c r="D92" i="14" s="1"/>
  <c r="N94" i="14"/>
  <c r="I83" i="14"/>
  <c r="L24" i="14"/>
  <c r="L26" i="14"/>
  <c r="N97" i="14"/>
  <c r="N85" i="14"/>
  <c r="K240" i="23"/>
  <c r="L240" i="23"/>
  <c r="N240" i="23" s="1"/>
  <c r="F124" i="16" l="1"/>
  <c r="F123" i="16" s="1"/>
  <c r="F106" i="16" s="1"/>
  <c r="AH123" i="16"/>
  <c r="AH106" i="16" s="1"/>
  <c r="AH82" i="16" s="1"/>
  <c r="AH22" i="16" s="1"/>
  <c r="AH20" i="16" s="1"/>
  <c r="R104" i="13"/>
  <c r="S104" i="13" s="1"/>
  <c r="S121" i="13"/>
  <c r="T123" i="14"/>
  <c r="AN22" i="16"/>
  <c r="BY106" i="16"/>
  <c r="BY93" i="16"/>
  <c r="F168" i="16"/>
  <c r="F26" i="16" s="1"/>
  <c r="T83" i="14"/>
  <c r="N84" i="14"/>
  <c r="T92" i="14"/>
  <c r="R80" i="13"/>
  <c r="S80" i="13" s="1"/>
  <c r="T24" i="14"/>
  <c r="T24" i="15"/>
  <c r="U24" i="15" s="1"/>
  <c r="T26" i="14"/>
  <c r="T20" i="16"/>
  <c r="AF122" i="20"/>
  <c r="AF105" i="20" s="1"/>
  <c r="AF81" i="20" s="1"/>
  <c r="AF21" i="20" s="1"/>
  <c r="AF19" i="20" s="1"/>
  <c r="AE123" i="20"/>
  <c r="D82" i="14"/>
  <c r="D22" i="14" s="1"/>
  <c r="D20" i="14" s="1"/>
  <c r="L112" i="23"/>
  <c r="N112" i="23" s="1"/>
  <c r="J144" i="23"/>
  <c r="K112" i="23"/>
  <c r="K78" i="23"/>
  <c r="L78" i="23"/>
  <c r="N78" i="23" s="1"/>
  <c r="K114" i="23"/>
  <c r="L114" i="23"/>
  <c r="N114" i="23" s="1"/>
  <c r="L120" i="23"/>
  <c r="N120" i="23" s="1"/>
  <c r="K120" i="23"/>
  <c r="H24" i="15"/>
  <c r="F92" i="16"/>
  <c r="N168" i="14"/>
  <c r="N93" i="14"/>
  <c r="AB124" i="21"/>
  <c r="AB121" i="21" s="1"/>
  <c r="AB104" i="21" s="1"/>
  <c r="AB80" i="21" s="1"/>
  <c r="AB20" i="21" s="1"/>
  <c r="AB18" i="21" s="1"/>
  <c r="T124" i="15"/>
  <c r="AD125" i="20"/>
  <c r="AD122" i="20" s="1"/>
  <c r="AD105" i="20" s="1"/>
  <c r="AD81" i="20" s="1"/>
  <c r="AD21" i="20" s="1"/>
  <c r="AD19" i="20" s="1"/>
  <c r="AE125" i="20"/>
  <c r="AG122" i="20"/>
  <c r="AG105" i="20" s="1"/>
  <c r="AG81" i="20" s="1"/>
  <c r="AG21" i="20" s="1"/>
  <c r="AG19" i="20" s="1"/>
  <c r="L106" i="14"/>
  <c r="H104" i="15"/>
  <c r="M20" i="14"/>
  <c r="G82" i="14"/>
  <c r="G22" i="14" s="1"/>
  <c r="G20" i="14" s="1"/>
  <c r="N125" i="14"/>
  <c r="I123" i="14"/>
  <c r="I24" i="14"/>
  <c r="K249" i="23"/>
  <c r="L249" i="23"/>
  <c r="N249" i="23" s="1"/>
  <c r="H80" i="13"/>
  <c r="T121" i="15" l="1"/>
  <c r="U121" i="15" s="1"/>
  <c r="U124" i="15"/>
  <c r="T106" i="14"/>
  <c r="AN20" i="16"/>
  <c r="BX20" i="16" s="1"/>
  <c r="BY92" i="16"/>
  <c r="N92" i="14"/>
  <c r="BY168" i="16"/>
  <c r="R20" i="13"/>
  <c r="S20" i="13" s="1"/>
  <c r="N83" i="14"/>
  <c r="N123" i="14"/>
  <c r="N24" i="14"/>
  <c r="N26" i="14"/>
  <c r="T104" i="15"/>
  <c r="U104" i="15" s="1"/>
  <c r="AE122" i="20"/>
  <c r="AE105" i="20" s="1"/>
  <c r="AE81" i="20" s="1"/>
  <c r="AE21" i="20" s="1"/>
  <c r="AE19" i="20" s="1"/>
  <c r="L106" i="23"/>
  <c r="N106" i="23" s="1"/>
  <c r="K106" i="23"/>
  <c r="F82" i="16"/>
  <c r="L82" i="14"/>
  <c r="H20" i="13"/>
  <c r="I106" i="14"/>
  <c r="H80" i="15"/>
  <c r="T82" i="14" l="1"/>
  <c r="BY82" i="16"/>
  <c r="N106" i="14"/>
  <c r="BY26" i="16"/>
  <c r="R18" i="13"/>
  <c r="S18" i="13" s="1"/>
  <c r="T22" i="14"/>
  <c r="T80" i="15"/>
  <c r="U80" i="15" s="1"/>
  <c r="J162" i="23"/>
  <c r="K157" i="23"/>
  <c r="L157" i="23"/>
  <c r="N157" i="23" s="1"/>
  <c r="K129" i="23"/>
  <c r="L129" i="23"/>
  <c r="N129" i="23" s="1"/>
  <c r="L135" i="23"/>
  <c r="N135" i="23" s="1"/>
  <c r="K135" i="23"/>
  <c r="J121" i="23"/>
  <c r="L127" i="23"/>
  <c r="N127" i="23" s="1"/>
  <c r="K127" i="23"/>
  <c r="F22" i="16"/>
  <c r="L22" i="14"/>
  <c r="H18" i="13"/>
  <c r="H20" i="15"/>
  <c r="I82" i="14"/>
  <c r="T20" i="14" l="1"/>
  <c r="BY22" i="16"/>
  <c r="N82" i="14"/>
  <c r="T20" i="15"/>
  <c r="U20" i="15" s="1"/>
  <c r="L20" i="14"/>
  <c r="J136" i="23"/>
  <c r="K142" i="23"/>
  <c r="L142" i="23"/>
  <c r="N142" i="23" s="1"/>
  <c r="K121" i="23"/>
  <c r="L121" i="23"/>
  <c r="N121" i="23" s="1"/>
  <c r="K150" i="23"/>
  <c r="L150" i="23"/>
  <c r="N150" i="23" s="1"/>
  <c r="L144" i="23"/>
  <c r="N144" i="23" s="1"/>
  <c r="K144" i="23"/>
  <c r="K162" i="23"/>
  <c r="L162" i="23"/>
  <c r="N162" i="23" s="1"/>
  <c r="F20" i="16"/>
  <c r="I22" i="14"/>
  <c r="H18" i="15"/>
  <c r="N22" i="14" l="1"/>
  <c r="BY20" i="16"/>
  <c r="T18" i="15"/>
  <c r="U18" i="15" s="1"/>
  <c r="K136" i="23"/>
  <c r="L136" i="23"/>
  <c r="N136" i="23" s="1"/>
  <c r="I20" i="14"/>
  <c r="L372" i="23"/>
  <c r="N372" i="23" s="1"/>
  <c r="K372" i="23"/>
  <c r="K371" i="23"/>
  <c r="L371" i="23"/>
  <c r="N371" i="23" s="1"/>
  <c r="K370" i="23"/>
  <c r="N20" i="14" l="1"/>
  <c r="L370" i="23"/>
  <c r="N370" i="23" s="1"/>
  <c r="J369" i="23"/>
  <c r="L369" i="23" l="1"/>
  <c r="N369" i="23" s="1"/>
  <c r="K369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R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 Румия :</t>
        </r>
        <r>
          <rPr>
            <sz val="9"/>
            <color indexed="81"/>
            <rFont val="Tahoma"/>
            <family val="2"/>
            <charset val="204"/>
          </rPr>
          <t xml:space="preserve">
с нарастающим итогом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D15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Айметдинова Румия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каждый раз меняем квартал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T1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Румия:</t>
        </r>
        <r>
          <rPr>
            <sz val="9"/>
            <color indexed="81"/>
            <rFont val="Tahoma"/>
            <family val="2"/>
            <charset val="204"/>
          </rPr>
          <t xml:space="preserve">
с нарастающим итогом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BW14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Румия:</t>
        </r>
        <r>
          <rPr>
            <sz val="9"/>
            <color indexed="81"/>
            <rFont val="Tahoma"/>
            <family val="2"/>
            <charset val="204"/>
          </rPr>
          <t xml:space="preserve">
с нарастающим итогом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E1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Айметдинова Румия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каждый раз меняем квартал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BW1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Румия:</t>
        </r>
        <r>
          <rPr>
            <sz val="9"/>
            <color indexed="81"/>
            <rFont val="Tahoma"/>
            <family val="2"/>
            <charset val="204"/>
          </rPr>
          <t xml:space="preserve">
каждый квартал с нарастающим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  <author>akhmetova_lr</author>
  </authors>
  <commentList>
    <comment ref="C58" authorId="0" shapeId="0" xr:uid="{00000000-0006-0000-0900-000001000000}">
      <text>
        <r>
          <rPr>
            <sz val="9"/>
            <color indexed="81"/>
            <rFont val="Tahoma"/>
            <family val="2"/>
            <charset val="204"/>
          </rPr>
          <t xml:space="preserve">
эл.энергия на собственные нужды</t>
        </r>
      </text>
    </comment>
    <comment ref="C64" authorId="0" shapeId="0" xr:uid="{00000000-0006-0000-0900-000002000000}">
      <text>
        <r>
          <rPr>
            <b/>
            <sz val="8"/>
            <color indexed="81"/>
            <rFont val="Tahoma"/>
            <family val="2"/>
            <charset val="204"/>
          </rPr>
          <t>Румия :</t>
        </r>
        <r>
          <rPr>
            <sz val="8"/>
            <color indexed="81"/>
            <rFont val="Tahoma"/>
            <family val="2"/>
            <charset val="204"/>
          </rPr>
          <t xml:space="preserve">
Статьи БДР: с 2.3.2.1 по 2.3.6 </t>
        </r>
      </text>
    </comment>
    <comment ref="C71" authorId="0" shapeId="0" xr:uid="{00000000-0006-0000-0900-000003000000}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Расходы на страхование</t>
        </r>
      </text>
    </comment>
    <comment ref="C75" authorId="0" shapeId="0" xr:uid="{00000000-0006-0000-0900-000004000000}">
      <text>
        <r>
          <rPr>
            <sz val="8"/>
            <color indexed="81"/>
            <rFont val="Tahoma"/>
            <family val="2"/>
            <charset val="204"/>
          </rPr>
          <t>Услуги подрядчиков по ремонту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7" authorId="0" shapeId="0" xr:uid="{00000000-0006-0000-0900-000005000000}">
      <text>
        <r>
          <rPr>
            <sz val="9"/>
            <color indexed="81"/>
            <rFont val="Tahoma"/>
            <family val="2"/>
            <charset val="204"/>
          </rPr>
          <t xml:space="preserve">
берем из ф№2</t>
        </r>
      </text>
    </comment>
    <comment ref="C181" authorId="0" shapeId="0" xr:uid="{00000000-0006-0000-0900-000006000000}">
      <text>
        <r>
          <rPr>
            <sz val="9"/>
            <color indexed="81"/>
            <rFont val="Tahoma"/>
            <family val="2"/>
            <charset val="204"/>
          </rPr>
          <t xml:space="preserve">+ внереализ. доходы
</t>
        </r>
      </text>
    </comment>
    <comment ref="C196" authorId="0" shapeId="0" xr:uid="{00000000-0006-0000-0900-000007000000}">
      <text>
        <r>
          <rPr>
            <sz val="9"/>
            <color indexed="81"/>
            <rFont val="Tahoma"/>
            <family val="2"/>
            <charset val="204"/>
          </rPr>
          <t xml:space="preserve">
рем.программа</t>
        </r>
      </text>
    </comment>
    <comment ref="C199" authorId="0" shapeId="0" xr:uid="{00000000-0006-0000-0900-000008000000}">
      <text>
        <r>
          <rPr>
            <sz val="6"/>
            <color indexed="81"/>
            <rFont val="Tahoma"/>
            <family val="2"/>
            <charset val="204"/>
          </rPr>
          <t xml:space="preserve">все прочие + внереализ.расходы 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14" authorId="0" shapeId="0" xr:uid="{00000000-0006-0000-0900-000009000000}">
      <text>
        <r>
          <rPr>
            <sz val="9"/>
            <color indexed="81"/>
            <rFont val="Tahoma"/>
            <family val="2"/>
            <charset val="204"/>
          </rPr>
          <t xml:space="preserve">
АИИС КУЭ+ ИСУЭ</t>
        </r>
      </text>
    </comment>
    <comment ref="J337" authorId="0" shapeId="0" xr:uid="{00000000-0006-0000-0900-00000A000000}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Из МД (ПО УЭ+ПО МРСК +Прямые+перетоки ССО)</t>
        </r>
      </text>
    </comment>
    <comment ref="J342" authorId="0" shapeId="0" xr:uid="{00000000-0006-0000-0900-00000B000000}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6"/>
            <color indexed="81"/>
            <rFont val="Tahoma"/>
            <family val="2"/>
            <charset val="204"/>
          </rPr>
          <t>Из 46 формы:
отпуск из сети в (МВт)(п.15),
если квартально, то сред.знач.</t>
        </r>
      </text>
    </comment>
    <comment ref="C440" authorId="1" shapeId="0" xr:uid="{00000000-0006-0000-0900-00000C000000}">
      <text>
        <r>
          <rPr>
            <b/>
            <sz val="8"/>
            <color indexed="81"/>
            <rFont val="Tahoma"/>
            <family val="2"/>
            <charset val="204"/>
          </rPr>
          <t>akhmetova_lr:</t>
        </r>
        <r>
          <rPr>
            <sz val="8"/>
            <color indexed="81"/>
            <rFont val="Tahoma"/>
            <family val="2"/>
            <charset val="204"/>
          </rPr>
          <t xml:space="preserve">
фактические расходы на строительство+ ставка С1+налог на приб. до 150 кВт </t>
        </r>
      </text>
    </comment>
    <comment ref="C441" authorId="0" shapeId="0" xr:uid="{00000000-0006-0000-0900-00000D000000}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6"/>
            <color indexed="81"/>
            <rFont val="Tahoma"/>
            <family val="2"/>
            <charset val="204"/>
          </rPr>
          <t>фактические расходы за минусом доходов (выпадающие, которые потом компенсируются тарифом на передачу)</t>
        </r>
      </text>
    </comment>
  </commentList>
</comments>
</file>

<file path=xl/sharedStrings.xml><?xml version="1.0" encoding="utf-8"?>
<sst xmlns="http://schemas.openxmlformats.org/spreadsheetml/2006/main" count="6607" uniqueCount="1016">
  <si>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</si>
  <si>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</si>
  <si>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</si>
  <si>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</si>
  <si>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т.ч.: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</si>
  <si>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</si>
  <si>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</si>
  <si>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т.ч.:</t>
  </si>
  <si>
    <t>Включение приборов учета в систему сбора и передачи данных, класс напряжения 0,22 (0,4) кВ, всего, в т.ч.: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</si>
  <si>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</si>
  <si>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</si>
  <si>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</si>
  <si>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</si>
  <si>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</si>
  <si>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</si>
  <si>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</si>
  <si>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</si>
  <si>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</si>
  <si>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т.ч.: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</si>
  <si>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</si>
  <si>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</si>
  <si>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</si>
  <si>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</si>
  <si>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</si>
  <si>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т.ч.: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</si>
  <si>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</si>
  <si>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т.ч.:</t>
  </si>
  <si>
    <t>АО "Ульяновская сетевая компания"</t>
  </si>
  <si>
    <t>от 25 апреля 2018 г. № 320</t>
  </si>
  <si>
    <t xml:space="preserve">к приказу Минэнерго России
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</si>
  <si>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</si>
  <si>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</si>
  <si>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</si>
  <si>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</si>
  <si>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Реконструкция линий электропередачи, всего, в т.ч.:</t>
  </si>
  <si>
    <t>И.Г. Самойлов</t>
  </si>
  <si>
    <t>Г</t>
  </si>
  <si>
    <t>Дефицит источников финансирования ввиду снижения выручки и роста потерь в период пандемии</t>
  </si>
  <si>
    <t>Экономия по факту проведения торгово-закупочных процедур</t>
  </si>
  <si>
    <t>млн. рублей(без НДС)</t>
  </si>
  <si>
    <t>НМА</t>
  </si>
  <si>
    <t>млн. руб.(без НДС)</t>
  </si>
  <si>
    <t>Установка приборов учета, класс напряжения 6 (10) кВ, всего, в т.ч.:</t>
  </si>
  <si>
    <t>Заместитель генерального директора по экономике и финансам</t>
  </si>
  <si>
    <t>И.И. Гуреева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</si>
  <si>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</si>
  <si>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</si>
  <si>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</si>
  <si>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</si>
  <si>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</si>
  <si>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</si>
  <si>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</si>
  <si>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</si>
  <si>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</si>
  <si>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</si>
  <si>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</si>
  <si>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</si>
  <si>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</si>
  <si>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</si>
  <si>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</si>
  <si>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</si>
  <si>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</si>
  <si>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</si>
  <si>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</si>
  <si>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</si>
  <si>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</si>
  <si>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</si>
  <si>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</si>
  <si>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</si>
  <si>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</si>
  <si>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</si>
  <si>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</si>
  <si>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</si>
  <si>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</si>
  <si>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</si>
  <si>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</si>
  <si>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</si>
  <si>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км ВЛ 1-цеп</t>
  </si>
  <si>
    <t>км ВЛ 2-цеп</t>
  </si>
  <si>
    <t>км КЛ</t>
  </si>
  <si>
    <t>Наименование объекта, выводимого из эксплуатации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</si>
  <si>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</si>
  <si>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</si>
  <si>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</si>
  <si>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</si>
  <si>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</si>
  <si>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</si>
  <si>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</si>
  <si>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</si>
  <si>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</si>
  <si>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</si>
  <si>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</si>
  <si>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</si>
  <si>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</si>
  <si>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</si>
  <si>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</si>
  <si>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</si>
  <si>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</si>
  <si>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</si>
  <si>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</si>
  <si>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</si>
  <si>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</si>
  <si>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</si>
  <si>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</si>
  <si>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</si>
  <si>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</si>
  <si>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</si>
  <si>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</si>
  <si>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</si>
  <si>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</si>
  <si>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</si>
  <si>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</si>
  <si>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</si>
  <si>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</si>
  <si>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</si>
  <si>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</si>
  <si>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</si>
  <si>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</si>
  <si>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</si>
  <si>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</si>
  <si>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</si>
  <si>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к приказу Минэнерго России</t>
  </si>
  <si>
    <r>
      <t xml:space="preserve">Инвестиционная программа </t>
    </r>
    <r>
      <rPr>
        <u/>
        <sz val="7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</si>
  <si>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полное наименование субъекта электроэнергетики</t>
  </si>
  <si>
    <r>
      <t xml:space="preserve">Субъект Российской Федерации:  </t>
    </r>
    <r>
      <rPr>
        <u/>
        <sz val="7"/>
        <rFont val="Times New Roman"/>
        <family val="1"/>
        <charset val="204"/>
      </rPr>
      <t>Ульяновская область</t>
    </r>
  </si>
  <si>
    <t>1. Финансово - экономическая модель деятельности субъекта электроэнергетики</t>
  </si>
  <si>
    <t>№ п/п</t>
  </si>
  <si>
    <t>Показатель</t>
  </si>
  <si>
    <t>Ед. изм.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</si>
  <si>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</si>
  <si>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</si>
  <si>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</si>
  <si>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 без НДС</t>
  </si>
  <si>
    <t>1.1</t>
  </si>
  <si>
    <t>Производство и поставка электрической энергии и мощности всего, в том числе: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</si>
  <si>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</si>
  <si>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</si>
  <si>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</si>
  <si>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</si>
  <si>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</si>
  <si>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</si>
  <si>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</si>
  <si>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</si>
  <si>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</si>
  <si>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</si>
  <si>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</si>
  <si>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</si>
  <si>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</si>
  <si>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</si>
  <si>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</si>
  <si>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</si>
  <si>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</si>
  <si>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</si>
  <si>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</si>
  <si>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</si>
  <si>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</si>
  <si>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</si>
  <si>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</si>
  <si>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</si>
  <si>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</si>
  <si>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</si>
  <si>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</si>
  <si>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</si>
  <si>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</si>
  <si>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</si>
  <si>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</si>
  <si>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</si>
  <si>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</si>
  <si>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</si>
  <si>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</si>
  <si>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</si>
  <si>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</si>
  <si>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</si>
  <si>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</si>
  <si>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</si>
  <si>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</si>
  <si>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</si>
  <si>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</si>
  <si>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</si>
  <si>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</si>
  <si>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</si>
  <si>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</si>
  <si>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</si>
  <si>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</si>
  <si>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</si>
  <si>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</si>
  <si>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</si>
  <si>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</si>
  <si>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</si>
  <si>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</si>
  <si>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</si>
  <si>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</si>
  <si>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</si>
  <si>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</si>
  <si>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</si>
  <si>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</si>
  <si>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</si>
  <si>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</si>
  <si>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</si>
  <si>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</si>
  <si>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</si>
  <si>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</si>
  <si>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</si>
  <si>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</si>
  <si>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</si>
  <si>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</si>
  <si>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</si>
  <si>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</si>
  <si>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</si>
  <si>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</si>
  <si>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</si>
  <si>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</si>
  <si>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</si>
  <si>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</si>
  <si>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</si>
  <si>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</si>
  <si>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</si>
  <si>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</si>
  <si>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</si>
  <si>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</si>
  <si>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</si>
  <si>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</si>
  <si>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</si>
  <si>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</si>
  <si>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</si>
  <si>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</si>
  <si>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ремонт******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</si>
  <si>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</si>
  <si>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</si>
  <si>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</si>
  <si>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</si>
  <si>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</si>
  <si>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</si>
  <si>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</si>
  <si>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</si>
  <si>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</si>
  <si>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</si>
  <si>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</si>
  <si>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</si>
  <si>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</si>
  <si>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</si>
  <si>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</si>
  <si>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</si>
  <si>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</si>
  <si>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</si>
  <si>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</si>
  <si>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</si>
  <si>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</si>
  <si>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</si>
  <si>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</si>
  <si>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</si>
  <si>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</si>
  <si>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</si>
  <si>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</si>
  <si>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</si>
  <si>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</si>
  <si>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</si>
  <si>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</si>
  <si>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</si>
  <si>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</si>
  <si>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</si>
  <si>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</si>
  <si>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</si>
  <si>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</si>
  <si>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</si>
  <si>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</si>
  <si>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</si>
  <si>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</si>
  <si>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</si>
  <si>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</si>
  <si>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</si>
  <si>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</si>
  <si>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</si>
  <si>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</si>
  <si>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</si>
  <si>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</si>
  <si>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</si>
  <si>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</si>
  <si>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</si>
  <si>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</si>
  <si>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</si>
  <si>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</si>
  <si>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</si>
  <si>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</si>
  <si>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</si>
  <si>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</si>
  <si>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</si>
  <si>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</si>
  <si>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</si>
  <si>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</si>
  <si>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</si>
  <si>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</si>
  <si>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</si>
  <si>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</si>
  <si>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</si>
  <si>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</si>
  <si>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</si>
  <si>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</si>
  <si>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</si>
  <si>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</si>
  <si>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</si>
  <si>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</si>
  <si>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</si>
  <si>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</si>
  <si>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</si>
  <si>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</si>
  <si>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</si>
  <si>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</si>
  <si>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</si>
  <si>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</si>
  <si>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</si>
  <si>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</si>
  <si>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</si>
  <si>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</si>
  <si>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</si>
  <si>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</si>
  <si>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</si>
  <si>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</si>
  <si>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</si>
  <si>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</si>
  <si>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</si>
  <si>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</si>
  <si>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</si>
  <si>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</si>
  <si>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</si>
  <si>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</si>
  <si>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</si>
  <si>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</si>
  <si>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</si>
  <si>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</si>
  <si>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</si>
  <si>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млн руб с НДС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</si>
  <si>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</si>
  <si>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</si>
  <si>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</si>
  <si>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</si>
  <si>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</si>
  <si>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</si>
  <si>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</si>
  <si>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</si>
  <si>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</si>
  <si>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</si>
  <si>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</si>
  <si>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</si>
  <si>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</si>
  <si>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</si>
  <si>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</si>
  <si>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</si>
  <si>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</si>
  <si>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</si>
  <si>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</si>
  <si>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</si>
  <si>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</si>
  <si>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</si>
  <si>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</si>
  <si>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</si>
  <si>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</si>
  <si>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</si>
  <si>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</si>
  <si>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</si>
  <si>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</si>
  <si>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</si>
  <si>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</si>
  <si>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</si>
  <si>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</si>
  <si>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</si>
  <si>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</si>
  <si>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</si>
  <si>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</si>
  <si>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</si>
  <si>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</si>
  <si>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</si>
  <si>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</si>
  <si>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</si>
  <si>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</si>
  <si>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</si>
  <si>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</si>
  <si>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</si>
  <si>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</si>
  <si>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</si>
  <si>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</si>
  <si>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</si>
  <si>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</si>
  <si>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</si>
  <si>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</si>
  <si>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</si>
  <si>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</si>
  <si>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</si>
  <si>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</si>
  <si>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</si>
  <si>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</si>
  <si>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</si>
  <si>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</si>
  <si>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</si>
  <si>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</si>
  <si>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</si>
  <si>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</si>
  <si>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</si>
  <si>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</si>
  <si>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</si>
  <si>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</si>
  <si>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</si>
  <si>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</si>
  <si>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</si>
  <si>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</si>
  <si>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</si>
  <si>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</si>
  <si>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</si>
  <si>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</si>
  <si>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</si>
  <si>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</si>
  <si>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</si>
  <si>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</si>
  <si>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</si>
  <si>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</si>
  <si>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</si>
  <si>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</si>
  <si>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</si>
  <si>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</si>
  <si>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</si>
  <si>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</si>
  <si>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</si>
  <si>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</si>
  <si>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</si>
  <si>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</si>
  <si>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</si>
  <si>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</si>
  <si>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</si>
  <si>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</si>
  <si>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</si>
  <si>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</si>
  <si>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</si>
  <si>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</si>
  <si>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</si>
  <si>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</si>
  <si>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</si>
  <si>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</si>
  <si>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</si>
  <si>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</si>
  <si>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</si>
  <si>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</si>
  <si>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</si>
  <si>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</si>
  <si>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</si>
  <si>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</si>
  <si>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</si>
  <si>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</si>
  <si>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</si>
  <si>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</si>
  <si>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</si>
  <si>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</si>
  <si>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</si>
  <si>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</si>
  <si>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</si>
  <si>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</si>
  <si>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</si>
  <si>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</si>
  <si>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</si>
  <si>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</si>
  <si>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</si>
  <si>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</si>
  <si>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</si>
  <si>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</si>
  <si>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</si>
  <si>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</si>
  <si>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</si>
  <si>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</si>
  <si>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</si>
  <si>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</si>
  <si>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</si>
  <si>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</si>
  <si>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</si>
  <si>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</si>
  <si>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</si>
  <si>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</si>
  <si>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</si>
  <si>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</si>
  <si>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</si>
  <si>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</si>
  <si>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</si>
  <si>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</si>
  <si>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</si>
  <si>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</si>
  <si>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</si>
  <si>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</si>
  <si>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</si>
  <si>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</si>
  <si>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</si>
  <si>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</si>
  <si>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</si>
  <si>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</si>
  <si>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</si>
  <si>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</si>
  <si>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</si>
  <si>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</si>
  <si>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</si>
  <si>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</si>
  <si>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</si>
  <si>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</si>
  <si>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</si>
  <si>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</si>
  <si>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</si>
  <si>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</si>
  <si>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</si>
  <si>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</si>
  <si>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</si>
  <si>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</si>
  <si>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</si>
  <si>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</si>
  <si>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</si>
  <si>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</si>
  <si>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</si>
  <si>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</si>
  <si>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</si>
  <si>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</si>
  <si>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</si>
  <si>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</si>
  <si>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</si>
  <si>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</si>
  <si>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</si>
  <si>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</si>
  <si>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</si>
  <si>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</si>
  <si>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</si>
  <si>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</si>
  <si>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</si>
  <si>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</si>
  <si>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</si>
  <si>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</si>
  <si>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</si>
  <si>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</si>
  <si>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</si>
  <si>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</si>
  <si>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</si>
  <si>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</si>
  <si>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</si>
  <si>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</si>
  <si>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</si>
  <si>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</si>
  <si>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</si>
  <si>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</si>
  <si>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</si>
  <si>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</si>
  <si>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</si>
  <si>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</si>
  <si>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</si>
  <si>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</si>
  <si>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</si>
  <si>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</si>
  <si>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</si>
  <si>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</si>
  <si>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</si>
  <si>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</si>
  <si>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</si>
  <si>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</si>
  <si>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</si>
  <si>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</si>
  <si>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</si>
  <si>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</si>
  <si>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</si>
  <si>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</si>
  <si>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</si>
  <si>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</si>
  <si>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</si>
  <si>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</si>
  <si>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</si>
  <si>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</si>
  <si>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</si>
  <si>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</si>
  <si>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</si>
  <si>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</si>
  <si>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</si>
  <si>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</si>
  <si>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</si>
  <si>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</si>
  <si>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</si>
  <si>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</si>
  <si>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</si>
  <si>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</si>
  <si>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</si>
  <si>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</si>
  <si>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</si>
  <si>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</si>
  <si>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</si>
  <si>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</si>
  <si>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</si>
  <si>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</si>
  <si>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</si>
  <si>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</si>
  <si>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</si>
  <si>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</si>
  <si>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</si>
  <si>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</si>
  <si>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</si>
  <si>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</si>
  <si>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</si>
  <si>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</si>
  <si>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</si>
  <si>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</si>
  <si>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</si>
  <si>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</si>
  <si>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</si>
  <si>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</si>
  <si>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</si>
  <si>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</si>
  <si>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</si>
  <si>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</si>
  <si>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</si>
  <si>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</si>
  <si>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</si>
  <si>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</si>
  <si>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</si>
  <si>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</si>
  <si>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</si>
  <si>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</si>
  <si>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</si>
  <si>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</si>
  <si>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</si>
  <si>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</si>
  <si>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</si>
  <si>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</si>
  <si>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</si>
  <si>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</si>
  <si>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</si>
  <si>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</si>
  <si>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</si>
  <si>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</si>
  <si>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</si>
  <si>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</si>
  <si>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</si>
  <si>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</si>
  <si>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</si>
  <si>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</si>
  <si>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</si>
  <si>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</si>
  <si>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</si>
  <si>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</si>
  <si>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млн рублей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</si>
  <si>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</si>
  <si>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</si>
  <si>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</si>
  <si>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</si>
  <si>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</si>
  <si>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</si>
  <si>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</si>
  <si>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</si>
  <si>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</si>
  <si>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</si>
  <si>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</si>
  <si>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</si>
  <si>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</si>
  <si>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</si>
  <si>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</si>
  <si>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</si>
  <si>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</si>
  <si>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</si>
  <si>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</si>
  <si>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</si>
  <si>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</si>
  <si>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</si>
  <si>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</si>
  <si>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</si>
  <si>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</si>
  <si>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</si>
  <si>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</si>
  <si>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</si>
  <si>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</si>
  <si>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</si>
  <si>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</si>
  <si>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</si>
  <si>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</si>
  <si>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</si>
  <si>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</si>
  <si>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</si>
  <si>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</si>
  <si>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</si>
  <si>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</si>
  <si>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</si>
  <si>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</si>
  <si>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</si>
  <si>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</si>
  <si>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</si>
  <si>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</si>
  <si>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</si>
  <si>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</si>
  <si>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</si>
  <si>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</si>
  <si>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</si>
  <si>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</si>
  <si>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</si>
  <si>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</si>
  <si>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</si>
  <si>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</si>
  <si>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</si>
  <si>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</si>
  <si>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</si>
  <si>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</si>
  <si>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</si>
  <si>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</si>
  <si>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</si>
  <si>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</si>
  <si>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</si>
  <si>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</si>
  <si>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</si>
  <si>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</si>
  <si>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</si>
  <si>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</si>
  <si>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</si>
  <si>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</si>
  <si>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</si>
  <si>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</si>
  <si>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</si>
  <si>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</si>
  <si>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</si>
  <si>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</si>
  <si>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</si>
  <si>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</si>
  <si>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</si>
  <si>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</si>
  <si>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</si>
  <si>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</si>
  <si>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</si>
  <si>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</si>
  <si>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</si>
  <si>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</si>
  <si>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</si>
  <si>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</si>
  <si>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</si>
  <si>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</si>
  <si>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</si>
  <si>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</si>
  <si>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</si>
  <si>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</si>
  <si>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</si>
  <si>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</si>
  <si>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</si>
  <si>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</si>
  <si>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</si>
  <si>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</si>
  <si>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</si>
  <si>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</si>
  <si>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</si>
  <si>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</si>
  <si>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</si>
  <si>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</si>
  <si>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</si>
  <si>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</si>
  <si>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</si>
  <si>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</si>
  <si>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</si>
  <si>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</si>
  <si>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</si>
  <si>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</si>
  <si>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</si>
  <si>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</si>
  <si>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</si>
  <si>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</si>
  <si>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</si>
  <si>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</si>
  <si>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</si>
  <si>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</si>
  <si>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</si>
  <si>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</si>
  <si>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</si>
  <si>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</si>
  <si>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</si>
  <si>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</si>
  <si>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</si>
  <si>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</si>
  <si>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</si>
  <si>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</si>
  <si>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</si>
  <si>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</si>
  <si>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</si>
  <si>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</si>
  <si>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</si>
  <si>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</si>
  <si>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</si>
  <si>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 xml:space="preserve">     ****** Ремонт выполненный подрядным способом</t>
  </si>
  <si>
    <t>от 25 апреля 2018 № 320</t>
  </si>
  <si>
    <t>в ед. измерений</t>
  </si>
  <si>
    <t>в процентах,
%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</si>
  <si>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</si>
  <si>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</si>
  <si>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</si>
  <si>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</si>
  <si>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</si>
  <si>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</si>
  <si>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</si>
  <si>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</si>
  <si>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</si>
  <si>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</si>
  <si>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</si>
  <si>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</si>
  <si>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</si>
  <si>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</si>
  <si>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</si>
  <si>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</si>
  <si>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</si>
  <si>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</si>
  <si>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</si>
  <si>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</si>
  <si>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</si>
  <si>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</si>
  <si>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</si>
  <si>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</si>
  <si>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</si>
  <si>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</si>
  <si>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</si>
  <si>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</si>
  <si>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</si>
  <si>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</si>
  <si>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</si>
  <si>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</si>
  <si>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</si>
  <si>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</si>
  <si>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</si>
  <si>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</si>
  <si>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</si>
  <si>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</si>
  <si>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</si>
  <si>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</si>
  <si>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</si>
  <si>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</si>
  <si>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</si>
  <si>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</si>
  <si>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</si>
  <si>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</si>
  <si>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</si>
  <si>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</si>
  <si>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</si>
  <si>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</si>
  <si>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</si>
  <si>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</si>
  <si>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</si>
  <si>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</si>
  <si>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</si>
  <si>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</si>
  <si>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</si>
  <si>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</si>
  <si>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</si>
  <si>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</si>
  <si>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</si>
  <si>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</si>
  <si>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</si>
  <si>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</si>
  <si>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</si>
  <si>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</si>
  <si>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</si>
  <si>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</si>
  <si>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</si>
  <si>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</si>
  <si>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</si>
  <si>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</si>
  <si>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</si>
  <si>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</si>
  <si>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</si>
  <si>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</si>
  <si>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</si>
  <si>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</si>
  <si>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</si>
  <si>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8.5</t>
  </si>
  <si>
    <t>9.5</t>
  </si>
  <si>
    <t>* Заполняется в случае, если сетевой объект будет использован для выдачи мощности генерирующего объекта, который</t>
  </si>
  <si>
    <t>будет осуществлять поставки электроэнергии и мощности в соответствии с договором о предоставлении мощности.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</si>
  <si>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</si>
  <si>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</si>
  <si>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</si>
  <si>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</si>
  <si>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</si>
  <si>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</si>
  <si>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</si>
  <si>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</si>
  <si>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</si>
  <si>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</si>
  <si>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</si>
  <si>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</si>
  <si>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</si>
  <si>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</si>
  <si>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</si>
  <si>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</si>
  <si>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</si>
  <si>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</si>
  <si>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</si>
  <si>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</si>
  <si>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</si>
  <si>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</si>
  <si>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</si>
  <si>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</si>
  <si>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</si>
  <si>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</si>
  <si>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</si>
  <si>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</si>
  <si>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</si>
  <si>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</si>
  <si>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</si>
  <si>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</si>
  <si>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</si>
  <si>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</si>
  <si>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</si>
  <si>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</si>
  <si>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</si>
  <si>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Приложение № 20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</si>
  <si>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</si>
  <si>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</si>
  <si>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</si>
  <si>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</si>
  <si>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</si>
  <si>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</si>
  <si>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</si>
  <si>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</si>
  <si>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</si>
  <si>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</si>
  <si>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</si>
  <si>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</si>
  <si>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</si>
  <si>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</si>
  <si>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</si>
  <si>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</si>
  <si>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</si>
  <si>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</si>
  <si>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</si>
  <si>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</si>
  <si>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</si>
  <si>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</si>
  <si>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</si>
  <si>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</si>
  <si>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</si>
  <si>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</si>
  <si>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</si>
  <si>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</si>
  <si>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</si>
  <si>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</si>
  <si>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</si>
  <si>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</si>
  <si>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</si>
  <si>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</si>
  <si>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</si>
  <si>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</si>
  <si>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</si>
  <si>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т.ч.: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</si>
  <si>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</si>
  <si>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</si>
  <si>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т.ч.: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</si>
  <si>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</si>
  <si>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</si>
  <si>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т.ч.:</t>
  </si>
  <si>
    <t>К.Н. Свешников</t>
  </si>
  <si>
    <t>Покупка земельных участков для целей реализации инвестиционных проектов, всего, в т.ч.:</t>
  </si>
  <si>
    <t>Технологическое присоединение, всего, в т.ч.: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</si>
  <si>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т.ч.:</t>
  </si>
  <si>
    <t>Показатель увеличения протяженности линий электропередачи, не связанного с осуществлением ТП к электрическим сетям (Δ Lлэп) ; км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</si>
  <si>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</si>
  <si>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</si>
  <si>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</si>
  <si>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</si>
  <si>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</si>
  <si>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</si>
  <si>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</si>
  <si>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</si>
  <si>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</si>
  <si>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</si>
  <si>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 оказания услуг в сфере электроэнергетики</t>
  </si>
  <si>
    <t>Начальник ОИТ</t>
  </si>
  <si>
    <t>А.А. Киселев</t>
  </si>
  <si>
    <t>за</t>
  </si>
  <si>
    <t>Исполнительный директор</t>
  </si>
  <si>
    <t>П.А. Бросайло</t>
  </si>
  <si>
    <t>2022</t>
  </si>
  <si>
    <t>Распоряжением Министерства энергетики, ЖКК и городской среды Ульяновской области от 23.09.2021г. № 197-од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</si>
  <si>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</si>
  <si>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 (с НДС)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</si>
  <si>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</si>
  <si>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</si>
  <si>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</si>
  <si>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</si>
  <si>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</si>
  <si>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</si>
  <si>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</si>
  <si>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</si>
  <si>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</si>
  <si>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</si>
  <si>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</si>
  <si>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М/УСК/73/П16</t>
  </si>
  <si>
    <t>Сервер с операционной системой</t>
  </si>
  <si>
    <t>М/УСК/73/П19</t>
  </si>
  <si>
    <t>Заместитель генерального директора по логистике и транспорту</t>
  </si>
  <si>
    <t>Остаток освоения капитальных вложений на 01.01. 2022 года , млн. рублей
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</si>
  <si>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</si>
  <si>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активов к бухгалтерскому учету в год 2022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</si>
  <si>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</si>
  <si>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бюджетов субъектов РФ и МО</t>
  </si>
  <si>
    <t>деятельности (мощностей) в эксплуатацию в год 2022</t>
  </si>
  <si>
    <t>Вывод объектов инвестиционной деятельности (мощностей) из эксплуатации в год 2022</t>
  </si>
  <si>
    <t>Организация интеллектуальной системы учета электрической энергии</t>
  </si>
  <si>
    <t xml:space="preserve">Автоподъемник Чайка-Socage T318 на базе ГАЗ Next, 4x2 </t>
  </si>
  <si>
    <r>
      <t xml:space="preserve">Год раскрытия (предоставления) информации: </t>
    </r>
    <r>
      <rPr>
        <u/>
        <sz val="7"/>
        <rFont val="Times New Roman"/>
        <family val="1"/>
        <charset val="204"/>
      </rPr>
      <t xml:space="preserve">2022 </t>
    </r>
    <r>
      <rPr>
        <sz val="7"/>
        <rFont val="Times New Roman"/>
        <family val="1"/>
        <charset val="204"/>
      </rPr>
      <t>год</t>
    </r>
  </si>
  <si>
    <t>Распоряжением Министерства энергетики, ЖКК и городской среды Ульяновской обл.от 23.09.2021г.№ 197-од</t>
  </si>
  <si>
    <t>Отчетный год 2022</t>
  </si>
  <si>
    <t>Отклонение от плановых значений года 2022</t>
  </si>
  <si>
    <t>Факт (1 квартал 2022г)</t>
  </si>
  <si>
    <t>Финансирование капитальных вложений за 2 квартал 2022 года, млн. рублей (с НДС)</t>
  </si>
  <si>
    <t>Начальник УТЭ</t>
  </si>
  <si>
    <t>Всего ( II квартал 2022г )</t>
  </si>
  <si>
    <t>Освоение капитальных вложений  за 2 квартал 2022г., млн. рублей (без НДС)</t>
  </si>
  <si>
    <t>2</t>
  </si>
  <si>
    <t>Факт (2 квартал 2022г)</t>
  </si>
  <si>
    <t>План ( 2 квартал 2022г )</t>
  </si>
  <si>
    <t>Финансирование капитальных вложений за 2 квартал 2022г, млн. рублей (с НДС)</t>
  </si>
  <si>
    <t>Освоение капитальных вложений за 2 кваратл 2022г, млн. рублей (без НДС)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</si>
  <si>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2 кваратала 2022г</t>
  </si>
  <si>
    <t>2 квартал 2022г</t>
  </si>
  <si>
    <t>Факт
 ( I полугодие )</t>
  </si>
  <si>
    <t>Освоение плана опережающими темпами, в связи со сложившейся нестабильной рыночной ситуацией на макроэкономическом уровне</t>
  </si>
  <si>
    <t xml:space="preserve">Начальник ОРС </t>
  </si>
  <si>
    <t>Ф.М.Валиахметов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</si>
</sst>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"/>
    <numFmt numFmtId="165" formatCode="0.000"/>
    <numFmt numFmtId="166" formatCode="0.0000"/>
    <numFmt numFmtId="167" formatCode="0.000%"/>
    <numFmt numFmtId="168" formatCode="#,##0.0"/>
    <numFmt numFmtId="169" formatCode="[$-419]d\ mmm;@"/>
    <numFmt numFmtId="170" formatCode="#,##0.0000"/>
    <numFmt numFmtId="171" formatCode="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7"/>
      <name val="Times New Roman"/>
      <family val="1"/>
      <charset val="204"/>
    </font>
    <font>
      <sz val="5.5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6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sz val="6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5.85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4" fillId="0" borderId="0"/>
    <xf numFmtId="0" fontId="28" fillId="0" borderId="0"/>
    <xf numFmtId="169" fontId="1" fillId="0" borderId="0"/>
  </cellStyleXfs>
  <cellXfs count="462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12" fillId="0" borderId="0" xfId="0" applyFont="1" applyFill="1"/>
    <xf numFmtId="0" fontId="13" fillId="0" borderId="2" xfId="0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164" fontId="3" fillId="0" borderId="4" xfId="0" applyNumberFormat="1" applyFont="1" applyFill="1" applyBorder="1" applyAlignment="1"/>
    <xf numFmtId="0" fontId="8" fillId="0" borderId="0" xfId="0" applyFont="1" applyFill="1" applyAlignment="1">
      <alignment vertical="top"/>
    </xf>
    <xf numFmtId="0" fontId="14" fillId="0" borderId="6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8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/>
    </xf>
    <xf numFmtId="164" fontId="15" fillId="0" borderId="10" xfId="0" applyNumberFormat="1" applyFont="1" applyFill="1" applyBorder="1" applyAlignment="1">
      <alignment horizontal="center" vertical="center"/>
    </xf>
    <xf numFmtId="164" fontId="15" fillId="0" borderId="9" xfId="0" applyNumberFormat="1" applyFont="1" applyFill="1" applyBorder="1" applyAlignment="1">
      <alignment horizontal="center" vertical="center"/>
    </xf>
    <xf numFmtId="165" fontId="15" fillId="0" borderId="9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64" fontId="14" fillId="0" borderId="12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165" fontId="14" fillId="0" borderId="12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 vertical="center"/>
    </xf>
    <xf numFmtId="3" fontId="14" fillId="0" borderId="9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11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top"/>
    </xf>
    <xf numFmtId="1" fontId="14" fillId="0" borderId="9" xfId="0" applyNumberFormat="1" applyFont="1" applyFill="1" applyBorder="1" applyAlignment="1">
      <alignment horizontal="center" vertical="center"/>
    </xf>
    <xf numFmtId="1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0" fontId="14" fillId="0" borderId="0" xfId="0" applyFont="1" applyFill="1"/>
    <xf numFmtId="0" fontId="16" fillId="0" borderId="2" xfId="0" applyFont="1" applyFill="1" applyBorder="1" applyAlignment="1">
      <alignment horizontal="center" vertical="top"/>
    </xf>
    <xf numFmtId="0" fontId="16" fillId="0" borderId="0" xfId="0" applyFont="1" applyFill="1" applyAlignment="1">
      <alignment vertical="top"/>
    </xf>
    <xf numFmtId="0" fontId="7" fillId="0" borderId="13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5" fillId="0" borderId="9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5" fillId="0" borderId="14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left" wrapText="1"/>
    </xf>
    <xf numFmtId="49" fontId="22" fillId="0" borderId="9" xfId="2" applyNumberFormat="1" applyFont="1" applyFill="1" applyBorder="1" applyAlignment="1">
      <alignment horizontal="center" vertical="center"/>
    </xf>
    <xf numFmtId="0" fontId="22" fillId="0" borderId="9" xfId="2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wrapText="1"/>
    </xf>
    <xf numFmtId="49" fontId="22" fillId="0" borderId="9" xfId="2" applyNumberFormat="1" applyFont="1" applyFill="1" applyBorder="1" applyAlignment="1">
      <alignment horizontal="left" vertical="center" wrapText="1"/>
    </xf>
    <xf numFmtId="49" fontId="23" fillId="2" borderId="9" xfId="2" applyNumberFormat="1" applyFont="1" applyFill="1" applyBorder="1" applyAlignment="1">
      <alignment horizontal="center" vertical="center"/>
    </xf>
    <xf numFmtId="0" fontId="23" fillId="2" borderId="9" xfId="2" applyFont="1" applyFill="1" applyBorder="1" applyAlignment="1">
      <alignment horizontal="center" vertical="center" wrapText="1"/>
    </xf>
    <xf numFmtId="49" fontId="22" fillId="3" borderId="9" xfId="2" applyNumberFormat="1" applyFont="1" applyFill="1" applyBorder="1" applyAlignment="1">
      <alignment horizontal="center" vertical="center"/>
    </xf>
    <xf numFmtId="0" fontId="22" fillId="3" borderId="9" xfId="2" applyFont="1" applyFill="1" applyBorder="1" applyAlignment="1">
      <alignment horizontal="center" vertical="center" wrapText="1"/>
    </xf>
    <xf numFmtId="49" fontId="22" fillId="0" borderId="9" xfId="2" applyNumberFormat="1" applyFont="1" applyFill="1" applyBorder="1" applyAlignment="1">
      <alignment vertical="center" wrapText="1"/>
    </xf>
    <xf numFmtId="0" fontId="22" fillId="0" borderId="9" xfId="2" applyFont="1" applyFill="1" applyBorder="1" applyAlignment="1">
      <alignment vertical="center" wrapText="1"/>
    </xf>
    <xf numFmtId="0" fontId="22" fillId="0" borderId="9" xfId="2" applyFont="1" applyFill="1" applyBorder="1" applyAlignment="1">
      <alignment horizontal="center"/>
    </xf>
    <xf numFmtId="0" fontId="21" fillId="0" borderId="14" xfId="0" applyNumberFormat="1" applyFont="1" applyBorder="1" applyAlignment="1"/>
    <xf numFmtId="0" fontId="21" fillId="0" borderId="10" xfId="0" applyNumberFormat="1" applyFont="1" applyBorder="1" applyAlignment="1"/>
    <xf numFmtId="0" fontId="6" fillId="0" borderId="9" xfId="0" applyNumberFormat="1" applyFont="1" applyBorder="1" applyAlignment="1">
      <alignment horizontal="left"/>
    </xf>
    <xf numFmtId="164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vertical="top"/>
    </xf>
    <xf numFmtId="0" fontId="21" fillId="0" borderId="15" xfId="0" applyNumberFormat="1" applyFont="1" applyBorder="1" applyAlignment="1">
      <alignment vertical="center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Border="1" applyAlignment="1">
      <alignment horizontal="center" wrapText="1"/>
    </xf>
    <xf numFmtId="0" fontId="6" fillId="0" borderId="9" xfId="0" applyNumberFormat="1" applyFont="1" applyBorder="1" applyAlignment="1">
      <alignment horizontal="center" vertical="center" textRotation="90" wrapText="1"/>
    </xf>
    <xf numFmtId="0" fontId="6" fillId="0" borderId="9" xfId="0" applyNumberFormat="1" applyFont="1" applyBorder="1" applyAlignment="1">
      <alignment horizontal="center" vertical="top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textRotation="90" wrapText="1"/>
    </xf>
    <xf numFmtId="1" fontId="6" fillId="0" borderId="9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left"/>
    </xf>
    <xf numFmtId="0" fontId="6" fillId="0" borderId="0" xfId="0" applyNumberFormat="1" applyFont="1" applyBorder="1" applyAlignment="1"/>
    <xf numFmtId="166" fontId="14" fillId="0" borderId="9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0" fontId="14" fillId="0" borderId="7" xfId="0" applyNumberFormat="1" applyFont="1" applyFill="1" applyBorder="1" applyAlignment="1">
      <alignment horizontal="center" vertical="center"/>
    </xf>
    <xf numFmtId="10" fontId="14" fillId="0" borderId="9" xfId="0" applyNumberFormat="1" applyFont="1" applyFill="1" applyBorder="1" applyAlignment="1">
      <alignment horizontal="center" vertical="center"/>
    </xf>
    <xf numFmtId="10" fontId="14" fillId="0" borderId="12" xfId="0" applyNumberFormat="1" applyFont="1" applyFill="1" applyBorder="1" applyAlignment="1">
      <alignment horizontal="center" vertical="center"/>
    </xf>
    <xf numFmtId="10" fontId="14" fillId="0" borderId="2" xfId="0" applyNumberFormat="1" applyFont="1" applyFill="1" applyBorder="1" applyAlignment="1">
      <alignment horizontal="center" vertical="center"/>
    </xf>
    <xf numFmtId="10" fontId="14" fillId="0" borderId="11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/>
    <xf numFmtId="10" fontId="15" fillId="0" borderId="9" xfId="0" applyNumberFormat="1" applyFont="1" applyFill="1" applyBorder="1" applyAlignment="1">
      <alignment horizontal="center" vertical="center"/>
    </xf>
    <xf numFmtId="164" fontId="21" fillId="0" borderId="9" xfId="0" applyNumberFormat="1" applyFont="1" applyBorder="1" applyAlignment="1">
      <alignment horizontal="center" vertical="center"/>
    </xf>
    <xf numFmtId="0" fontId="22" fillId="0" borderId="9" xfId="2" applyFont="1" applyFill="1" applyBorder="1" applyAlignment="1">
      <alignment horizontal="left" vertical="center" wrapText="1"/>
    </xf>
    <xf numFmtId="0" fontId="22" fillId="0" borderId="9" xfId="2" applyNumberFormat="1" applyFont="1" applyFill="1" applyBorder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22" fillId="0" borderId="9" xfId="2" applyNumberFormat="1" applyFont="1" applyFill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/>
    </xf>
    <xf numFmtId="0" fontId="21" fillId="0" borderId="14" xfId="0" applyNumberFormat="1" applyFont="1" applyBorder="1" applyAlignment="1">
      <alignment vertical="center"/>
    </xf>
    <xf numFmtId="0" fontId="21" fillId="0" borderId="10" xfId="0" applyNumberFormat="1" applyFont="1" applyBorder="1" applyAlignment="1">
      <alignment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0" fontId="6" fillId="0" borderId="0" xfId="0" applyNumberFormat="1" applyFont="1" applyBorder="1" applyAlignment="1">
      <alignment horizontal="left"/>
    </xf>
    <xf numFmtId="164" fontId="6" fillId="0" borderId="11" xfId="0" applyNumberFormat="1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 wrapText="1"/>
    </xf>
    <xf numFmtId="3" fontId="6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left"/>
    </xf>
    <xf numFmtId="3" fontId="21" fillId="0" borderId="9" xfId="0" applyNumberFormat="1" applyFont="1" applyBorder="1" applyAlignment="1">
      <alignment horizontal="center" vertical="center"/>
    </xf>
    <xf numFmtId="1" fontId="21" fillId="0" borderId="9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vertical="center"/>
    </xf>
    <xf numFmtId="49" fontId="21" fillId="0" borderId="14" xfId="0" applyNumberFormat="1" applyFont="1" applyBorder="1" applyAlignment="1">
      <alignment vertical="center"/>
    </xf>
    <xf numFmtId="49" fontId="21" fillId="0" borderId="10" xfId="0" applyNumberFormat="1" applyFont="1" applyBorder="1" applyAlignment="1">
      <alignment vertical="center"/>
    </xf>
    <xf numFmtId="49" fontId="21" fillId="0" borderId="14" xfId="0" applyNumberFormat="1" applyFont="1" applyBorder="1" applyAlignment="1"/>
    <xf numFmtId="49" fontId="21" fillId="0" borderId="10" xfId="0" applyNumberFormat="1" applyFont="1" applyBorder="1" applyAlignment="1"/>
    <xf numFmtId="165" fontId="6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 wrapText="1"/>
    </xf>
    <xf numFmtId="0" fontId="25" fillId="0" borderId="10" xfId="0" applyNumberFormat="1" applyFont="1" applyBorder="1" applyAlignment="1">
      <alignment horizontal="center" vertical="center"/>
    </xf>
    <xf numFmtId="0" fontId="25" fillId="0" borderId="9" xfId="0" applyNumberFormat="1" applyFont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center"/>
    </xf>
    <xf numFmtId="164" fontId="6" fillId="2" borderId="9" xfId="0" applyNumberFormat="1" applyFont="1" applyFill="1" applyBorder="1" applyAlignment="1">
      <alignment horizontal="center" vertical="center"/>
    </xf>
    <xf numFmtId="10" fontId="6" fillId="2" borderId="9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left"/>
    </xf>
    <xf numFmtId="164" fontId="6" fillId="0" borderId="9" xfId="0" applyNumberFormat="1" applyFont="1" applyFill="1" applyBorder="1" applyAlignment="1">
      <alignment horizontal="center" vertical="center"/>
    </xf>
    <xf numFmtId="10" fontId="6" fillId="0" borderId="9" xfId="0" applyNumberFormat="1" applyFont="1" applyFill="1" applyBorder="1" applyAlignment="1">
      <alignment horizontal="center" vertical="center"/>
    </xf>
    <xf numFmtId="164" fontId="21" fillId="3" borderId="9" xfId="0" applyNumberFormat="1" applyFont="1" applyFill="1" applyBorder="1" applyAlignment="1">
      <alignment horizontal="center" vertical="center"/>
    </xf>
    <xf numFmtId="10" fontId="21" fillId="3" borderId="9" xfId="0" applyNumberFormat="1" applyFont="1" applyFill="1" applyBorder="1" applyAlignment="1">
      <alignment horizontal="center" vertical="center"/>
    </xf>
    <xf numFmtId="0" fontId="6" fillId="3" borderId="9" xfId="0" applyNumberFormat="1" applyFont="1" applyFill="1" applyBorder="1" applyAlignment="1">
      <alignment horizontal="left"/>
    </xf>
    <xf numFmtId="164" fontId="6" fillId="3" borderId="9" xfId="0" applyNumberFormat="1" applyFont="1" applyFill="1" applyBorder="1" applyAlignment="1">
      <alignment horizontal="center" vertical="center"/>
    </xf>
    <xf numFmtId="10" fontId="6" fillId="3" borderId="9" xfId="0" applyNumberFormat="1" applyFont="1" applyFill="1" applyBorder="1" applyAlignment="1">
      <alignment horizontal="center" vertical="center"/>
    </xf>
    <xf numFmtId="164" fontId="21" fillId="2" borderId="9" xfId="0" applyNumberFormat="1" applyFont="1" applyFill="1" applyBorder="1" applyAlignment="1">
      <alignment horizontal="center" vertical="center"/>
    </xf>
    <xf numFmtId="10" fontId="21" fillId="2" borderId="9" xfId="0" applyNumberFormat="1" applyFont="1" applyFill="1" applyBorder="1" applyAlignment="1">
      <alignment horizontal="center" vertical="center"/>
    </xf>
    <xf numFmtId="0" fontId="21" fillId="0" borderId="0" xfId="0" applyNumberFormat="1" applyFont="1" applyBorder="1" applyAlignment="1">
      <alignment horizontal="left"/>
    </xf>
    <xf numFmtId="164" fontId="6" fillId="3" borderId="9" xfId="0" applyNumberFormat="1" applyFont="1" applyFill="1" applyBorder="1" applyAlignment="1">
      <alignment vertical="center" wrapText="1"/>
    </xf>
    <xf numFmtId="3" fontId="21" fillId="3" borderId="9" xfId="0" applyNumberFormat="1" applyFont="1" applyFill="1" applyBorder="1" applyAlignment="1">
      <alignment horizontal="center" vertical="center"/>
    </xf>
    <xf numFmtId="3" fontId="6" fillId="3" borderId="9" xfId="0" applyNumberFormat="1" applyFont="1" applyFill="1" applyBorder="1" applyAlignment="1">
      <alignment horizontal="center" vertical="center"/>
    </xf>
    <xf numFmtId="3" fontId="21" fillId="2" borderId="9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left" vertical="center" wrapText="1"/>
    </xf>
    <xf numFmtId="4" fontId="21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left"/>
    </xf>
    <xf numFmtId="4" fontId="21" fillId="2" borderId="9" xfId="0" applyNumberFormat="1" applyFont="1" applyFill="1" applyBorder="1" applyAlignment="1">
      <alignment horizontal="center" vertical="center"/>
    </xf>
    <xf numFmtId="4" fontId="21" fillId="3" borderId="9" xfId="0" applyNumberFormat="1" applyFont="1" applyFill="1" applyBorder="1" applyAlignment="1">
      <alignment horizontal="center" vertical="center"/>
    </xf>
    <xf numFmtId="4" fontId="6" fillId="3" borderId="9" xfId="0" applyNumberFormat="1" applyFont="1" applyFill="1" applyBorder="1" applyAlignment="1">
      <alignment horizontal="center" vertical="center"/>
    </xf>
    <xf numFmtId="4" fontId="22" fillId="3" borderId="9" xfId="2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3" borderId="9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21" fillId="2" borderId="9" xfId="0" applyNumberFormat="1" applyFont="1" applyFill="1" applyBorder="1" applyAlignment="1">
      <alignment horizontal="center" vertical="center"/>
    </xf>
    <xf numFmtId="0" fontId="21" fillId="3" borderId="9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/>
    <xf numFmtId="49" fontId="6" fillId="0" borderId="0" xfId="0" applyNumberFormat="1" applyFont="1" applyBorder="1" applyAlignment="1">
      <alignment wrapText="1"/>
    </xf>
    <xf numFmtId="49" fontId="21" fillId="4" borderId="9" xfId="2" applyNumberFormat="1" applyFont="1" applyFill="1" applyBorder="1" applyAlignment="1">
      <alignment horizontal="center" vertical="center"/>
    </xf>
    <xf numFmtId="0" fontId="23" fillId="4" borderId="9" xfId="2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" fontId="6" fillId="4" borderId="9" xfId="0" applyNumberFormat="1" applyFont="1" applyFill="1" applyBorder="1" applyAlignment="1">
      <alignment horizontal="center" vertical="center"/>
    </xf>
    <xf numFmtId="49" fontId="23" fillId="4" borderId="9" xfId="2" applyNumberFormat="1" applyFont="1" applyFill="1" applyBorder="1" applyAlignment="1">
      <alignment horizontal="center" vertical="center"/>
    </xf>
    <xf numFmtId="1" fontId="21" fillId="4" borderId="9" xfId="0" applyNumberFormat="1" applyFont="1" applyFill="1" applyBorder="1" applyAlignment="1">
      <alignment horizontal="center" vertical="center"/>
    </xf>
    <xf numFmtId="0" fontId="23" fillId="4" borderId="9" xfId="2" applyFont="1" applyFill="1" applyBorder="1" applyAlignment="1">
      <alignment horizontal="center" wrapText="1"/>
    </xf>
    <xf numFmtId="0" fontId="6" fillId="4" borderId="9" xfId="0" applyNumberFormat="1" applyFont="1" applyFill="1" applyBorder="1" applyAlignment="1">
      <alignment horizontal="left" vertical="center"/>
    </xf>
    <xf numFmtId="164" fontId="21" fillId="4" borderId="9" xfId="0" applyNumberFormat="1" applyFont="1" applyFill="1" applyBorder="1" applyAlignment="1">
      <alignment horizontal="center" vertical="center"/>
    </xf>
    <xf numFmtId="4" fontId="21" fillId="4" borderId="9" xfId="0" applyNumberFormat="1" applyFont="1" applyFill="1" applyBorder="1" applyAlignment="1">
      <alignment horizontal="center" vertical="center"/>
    </xf>
    <xf numFmtId="10" fontId="21" fillId="4" borderId="9" xfId="0" applyNumberFormat="1" applyFont="1" applyFill="1" applyBorder="1" applyAlignment="1">
      <alignment horizontal="center" vertical="center"/>
    </xf>
    <xf numFmtId="0" fontId="6" fillId="4" borderId="9" xfId="0" applyNumberFormat="1" applyFont="1" applyFill="1" applyBorder="1" applyAlignment="1">
      <alignment horizontal="left"/>
    </xf>
    <xf numFmtId="4" fontId="6" fillId="4" borderId="9" xfId="0" applyNumberFormat="1" applyFont="1" applyFill="1" applyBorder="1" applyAlignment="1">
      <alignment horizontal="center" vertical="center"/>
    </xf>
    <xf numFmtId="10" fontId="6" fillId="4" borderId="9" xfId="0" applyNumberFormat="1" applyFont="1" applyFill="1" applyBorder="1" applyAlignment="1">
      <alignment horizontal="center" vertical="center"/>
    </xf>
    <xf numFmtId="0" fontId="21" fillId="4" borderId="9" xfId="0" applyNumberFormat="1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3" fontId="21" fillId="4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21" fillId="2" borderId="9" xfId="0" applyNumberFormat="1" applyFont="1" applyFill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1" fontId="21" fillId="3" borderId="9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/>
    <xf numFmtId="165" fontId="14" fillId="0" borderId="9" xfId="0" applyNumberFormat="1" applyFont="1" applyFill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/>
    </xf>
    <xf numFmtId="168" fontId="6" fillId="0" borderId="9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49" fontId="22" fillId="0" borderId="9" xfId="2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49" fontId="22" fillId="0" borderId="9" xfId="2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/>
    </xf>
    <xf numFmtId="0" fontId="6" fillId="0" borderId="18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vertical="center" wrapText="1"/>
    </xf>
    <xf numFmtId="0" fontId="6" fillId="0" borderId="9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vertical="center" wrapText="1"/>
    </xf>
    <xf numFmtId="49" fontId="6" fillId="0" borderId="18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vertical="center" wrapText="1"/>
    </xf>
    <xf numFmtId="0" fontId="26" fillId="0" borderId="0" xfId="0" applyNumberFormat="1" applyFont="1" applyBorder="1" applyAlignment="1"/>
    <xf numFmtId="49" fontId="6" fillId="0" borderId="1" xfId="0" applyNumberFormat="1" applyFont="1" applyBorder="1" applyAlignment="1"/>
    <xf numFmtId="49" fontId="26" fillId="0" borderId="0" xfId="0" applyNumberFormat="1" applyFont="1" applyBorder="1" applyAlignment="1"/>
    <xf numFmtId="164" fontId="6" fillId="0" borderId="12" xfId="0" applyNumberFormat="1" applyFont="1" applyBorder="1" applyAlignment="1">
      <alignment horizontal="left" vertical="center" wrapText="1"/>
    </xf>
    <xf numFmtId="9" fontId="21" fillId="0" borderId="9" xfId="0" applyNumberFormat="1" applyFont="1" applyBorder="1" applyAlignment="1">
      <alignment horizontal="center" vertical="center"/>
    </xf>
    <xf numFmtId="9" fontId="6" fillId="0" borderId="9" xfId="0" applyNumberFormat="1" applyFont="1" applyBorder="1" applyAlignment="1">
      <alignment horizontal="center"/>
    </xf>
    <xf numFmtId="9" fontId="6" fillId="0" borderId="9" xfId="0" applyNumberFormat="1" applyFont="1" applyBorder="1" applyAlignment="1">
      <alignment horizontal="center" vertical="center"/>
    </xf>
    <xf numFmtId="9" fontId="6" fillId="0" borderId="9" xfId="0" applyNumberFormat="1" applyFont="1" applyBorder="1" applyAlignment="1">
      <alignment horizontal="left"/>
    </xf>
    <xf numFmtId="9" fontId="21" fillId="4" borderId="9" xfId="0" applyNumberFormat="1" applyFont="1" applyFill="1" applyBorder="1" applyAlignment="1">
      <alignment horizontal="center" vertical="center"/>
    </xf>
    <xf numFmtId="9" fontId="21" fillId="2" borderId="9" xfId="0" applyNumberFormat="1" applyFont="1" applyFill="1" applyBorder="1" applyAlignment="1">
      <alignment horizontal="center" vertical="center"/>
    </xf>
    <xf numFmtId="9" fontId="21" fillId="3" borderId="9" xfId="0" applyNumberFormat="1" applyFont="1" applyFill="1" applyBorder="1" applyAlignment="1">
      <alignment horizontal="center" vertical="center"/>
    </xf>
    <xf numFmtId="9" fontId="6" fillId="3" borderId="9" xfId="0" applyNumberFormat="1" applyFont="1" applyFill="1" applyBorder="1" applyAlignment="1">
      <alignment horizontal="center" vertical="center"/>
    </xf>
    <xf numFmtId="9" fontId="6" fillId="2" borderId="9" xfId="0" applyNumberFormat="1" applyFont="1" applyFill="1" applyBorder="1" applyAlignment="1">
      <alignment horizontal="center" vertical="center"/>
    </xf>
    <xf numFmtId="9" fontId="6" fillId="0" borderId="9" xfId="0" applyNumberFormat="1" applyFont="1" applyFill="1" applyBorder="1" applyAlignment="1">
      <alignment horizontal="center" vertical="center"/>
    </xf>
    <xf numFmtId="9" fontId="6" fillId="4" borderId="9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vertical="center"/>
    </xf>
    <xf numFmtId="170" fontId="14" fillId="0" borderId="0" xfId="0" applyNumberFormat="1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166" fontId="14" fillId="0" borderId="0" xfId="0" applyNumberFormat="1" applyFont="1" applyFill="1" applyAlignment="1">
      <alignment vertical="center"/>
    </xf>
    <xf numFmtId="171" fontId="14" fillId="0" borderId="0" xfId="0" applyNumberFormat="1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14" fillId="5" borderId="9" xfId="0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165" fontId="21" fillId="4" borderId="9" xfId="0" applyNumberFormat="1" applyFont="1" applyFill="1" applyBorder="1" applyAlignment="1">
      <alignment horizontal="center" vertical="center"/>
    </xf>
    <xf numFmtId="165" fontId="21" fillId="0" borderId="9" xfId="0" applyNumberFormat="1" applyFont="1" applyBorder="1" applyAlignment="1">
      <alignment horizontal="center" vertical="center"/>
    </xf>
    <xf numFmtId="0" fontId="25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0" fontId="6" fillId="4" borderId="9" xfId="0" applyNumberFormat="1" applyFont="1" applyFill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10" fontId="22" fillId="3" borderId="9" xfId="2" applyNumberFormat="1" applyFont="1" applyFill="1" applyBorder="1" applyAlignment="1">
      <alignment horizontal="center" vertical="center" wrapText="1"/>
    </xf>
    <xf numFmtId="10" fontId="21" fillId="0" borderId="9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0" fontId="6" fillId="5" borderId="0" xfId="0" applyNumberFormat="1" applyFont="1" applyFill="1" applyBorder="1" applyAlignment="1">
      <alignment horizontal="left"/>
    </xf>
    <xf numFmtId="0" fontId="6" fillId="5" borderId="0" xfId="0" applyNumberFormat="1" applyFont="1" applyFill="1" applyBorder="1" applyAlignment="1"/>
    <xf numFmtId="0" fontId="6" fillId="5" borderId="0" xfId="0" applyNumberFormat="1" applyFont="1" applyFill="1" applyBorder="1" applyAlignment="1">
      <alignment horizontal="right"/>
    </xf>
    <xf numFmtId="0" fontId="6" fillId="5" borderId="0" xfId="0" applyNumberFormat="1" applyFont="1" applyFill="1" applyBorder="1" applyAlignment="1">
      <alignment horizontal="center" vertical="top"/>
    </xf>
    <xf numFmtId="0" fontId="6" fillId="5" borderId="9" xfId="0" applyNumberFormat="1" applyFont="1" applyFill="1" applyBorder="1" applyAlignment="1">
      <alignment horizontal="center" vertical="center" textRotation="90" wrapText="1"/>
    </xf>
    <xf numFmtId="0" fontId="5" fillId="5" borderId="9" xfId="0" applyNumberFormat="1" applyFont="1" applyFill="1" applyBorder="1" applyAlignment="1">
      <alignment horizontal="center" vertical="top"/>
    </xf>
    <xf numFmtId="4" fontId="21" fillId="5" borderId="9" xfId="0" applyNumberFormat="1" applyFont="1" applyFill="1" applyBorder="1" applyAlignment="1">
      <alignment horizontal="center" vertical="center"/>
    </xf>
    <xf numFmtId="4" fontId="6" fillId="5" borderId="9" xfId="0" applyNumberFormat="1" applyFont="1" applyFill="1" applyBorder="1" applyAlignment="1">
      <alignment horizontal="center" vertical="center"/>
    </xf>
    <xf numFmtId="0" fontId="6" fillId="5" borderId="9" xfId="0" applyNumberFormat="1" applyFont="1" applyFill="1" applyBorder="1" applyAlignment="1">
      <alignment horizontal="left"/>
    </xf>
    <xf numFmtId="4" fontId="6" fillId="5" borderId="9" xfId="0" applyNumberFormat="1" applyFont="1" applyFill="1" applyBorder="1" applyAlignment="1">
      <alignment horizontal="left"/>
    </xf>
    <xf numFmtId="0" fontId="2" fillId="5" borderId="0" xfId="0" applyNumberFormat="1" applyFont="1" applyFill="1" applyBorder="1" applyAlignment="1">
      <alignment horizontal="left"/>
    </xf>
    <xf numFmtId="0" fontId="6" fillId="5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left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textRotation="90" wrapText="1"/>
    </xf>
    <xf numFmtId="0" fontId="5" fillId="0" borderId="9" xfId="0" applyNumberFormat="1" applyFont="1" applyFill="1" applyBorder="1" applyAlignment="1">
      <alignment horizontal="center" vertical="top"/>
    </xf>
    <xf numFmtId="4" fontId="21" fillId="0" borderId="9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left"/>
    </xf>
    <xf numFmtId="4" fontId="6" fillId="0" borderId="9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top"/>
    </xf>
    <xf numFmtId="49" fontId="2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textRotation="90" wrapText="1"/>
    </xf>
    <xf numFmtId="0" fontId="6" fillId="0" borderId="11" xfId="0" applyNumberFormat="1" applyFont="1" applyBorder="1" applyAlignment="1">
      <alignment horizontal="center" vertical="center" textRotation="90" wrapText="1"/>
    </xf>
    <xf numFmtId="0" fontId="6" fillId="0" borderId="9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right"/>
    </xf>
    <xf numFmtId="0" fontId="6" fillId="0" borderId="15" xfId="0" applyNumberFormat="1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49" fontId="26" fillId="0" borderId="0" xfId="0" applyNumberFormat="1" applyFont="1" applyBorder="1" applyAlignment="1">
      <alignment horizontal="left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left" vertical="center"/>
    </xf>
    <xf numFmtId="0" fontId="6" fillId="0" borderId="1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/>
    </xf>
    <xf numFmtId="0" fontId="6" fillId="0" borderId="15" xfId="0" applyNumberFormat="1" applyFont="1" applyBorder="1" applyAlignment="1">
      <alignment horizontal="right" vertical="center"/>
    </xf>
    <xf numFmtId="0" fontId="6" fillId="0" borderId="14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right" vertical="center" wrapText="1"/>
    </xf>
    <xf numFmtId="0" fontId="26" fillId="0" borderId="0" xfId="0" applyNumberFormat="1" applyFont="1" applyBorder="1" applyAlignment="1">
      <alignment horizontal="left"/>
    </xf>
    <xf numFmtId="0" fontId="6" fillId="0" borderId="15" xfId="0" applyNumberFormat="1" applyFont="1" applyBorder="1" applyAlignment="1">
      <alignment horizontal="center" vertical="center" textRotation="90" wrapText="1"/>
    </xf>
    <xf numFmtId="0" fontId="6" fillId="0" borderId="10" xfId="0" applyNumberFormat="1" applyFont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top"/>
    </xf>
    <xf numFmtId="0" fontId="4" fillId="0" borderId="24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5" fillId="0" borderId="13" xfId="0" applyNumberFormat="1" applyFont="1" applyBorder="1" applyAlignment="1">
      <alignment horizontal="center" vertical="center"/>
    </xf>
    <xf numFmtId="0" fontId="25" fillId="0" borderId="8" xfId="0" applyNumberFormat="1" applyFont="1" applyBorder="1" applyAlignment="1">
      <alignment horizontal="center" vertical="center"/>
    </xf>
    <xf numFmtId="0" fontId="25" fillId="0" borderId="30" xfId="0" applyNumberFormat="1" applyFont="1" applyBorder="1" applyAlignment="1">
      <alignment horizontal="center" vertical="center" wrapText="1"/>
    </xf>
    <xf numFmtId="0" fontId="25" fillId="0" borderId="8" xfId="0" applyNumberFormat="1" applyFont="1" applyBorder="1" applyAlignment="1">
      <alignment horizontal="center" vertical="center" wrapText="1"/>
    </xf>
    <xf numFmtId="0" fontId="25" fillId="0" borderId="6" xfId="0" applyNumberFormat="1" applyFont="1" applyBorder="1" applyAlignment="1">
      <alignment horizontal="center" vertical="center"/>
    </xf>
    <xf numFmtId="0" fontId="25" fillId="0" borderId="1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14" fillId="0" borderId="33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 wrapText="1" indent="1"/>
    </xf>
    <xf numFmtId="0" fontId="14" fillId="0" borderId="14" xfId="0" applyFont="1" applyFill="1" applyBorder="1" applyAlignment="1">
      <alignment horizontal="left" vertical="center" wrapText="1" indent="1"/>
    </xf>
    <xf numFmtId="0" fontId="14" fillId="0" borderId="10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 vertical="top"/>
    </xf>
    <xf numFmtId="0" fontId="13" fillId="0" borderId="35" xfId="0" applyFont="1" applyFill="1" applyBorder="1" applyAlignment="1">
      <alignment horizontal="center" vertical="top"/>
    </xf>
    <xf numFmtId="0" fontId="13" fillId="0" borderId="36" xfId="0" applyFont="1" applyFill="1" applyBorder="1" applyAlignment="1">
      <alignment horizontal="center" vertical="top"/>
    </xf>
    <xf numFmtId="0" fontId="13" fillId="0" borderId="37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49" fontId="14" fillId="0" borderId="38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 indent="1"/>
    </xf>
    <xf numFmtId="0" fontId="15" fillId="0" borderId="14" xfId="0" applyFont="1" applyFill="1" applyBorder="1" applyAlignment="1">
      <alignment horizontal="left" vertical="center" wrapText="1" indent="1"/>
    </xf>
    <xf numFmtId="0" fontId="15" fillId="0" borderId="10" xfId="0" applyFont="1" applyFill="1" applyBorder="1" applyAlignment="1">
      <alignment horizontal="left" vertical="center" wrapText="1" inden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 indent="2"/>
    </xf>
    <xf numFmtId="0" fontId="14" fillId="0" borderId="14" xfId="0" applyFont="1" applyFill="1" applyBorder="1" applyAlignment="1">
      <alignment horizontal="left" vertical="center" wrapText="1" indent="2"/>
    </xf>
    <xf numFmtId="0" fontId="14" fillId="0" borderId="10" xfId="0" applyFont="1" applyFill="1" applyBorder="1" applyAlignment="1">
      <alignment horizontal="left" vertical="center" wrapText="1" indent="2"/>
    </xf>
    <xf numFmtId="0" fontId="15" fillId="0" borderId="15" xfId="0" applyFont="1" applyFill="1" applyBorder="1" applyAlignment="1">
      <alignment horizontal="left" vertical="center" wrapText="1" indent="2"/>
    </xf>
    <xf numFmtId="0" fontId="15" fillId="0" borderId="14" xfId="0" applyFont="1" applyFill="1" applyBorder="1" applyAlignment="1">
      <alignment horizontal="left" vertical="center" wrapText="1" indent="2"/>
    </xf>
    <xf numFmtId="0" fontId="15" fillId="0" borderId="10" xfId="0" applyFont="1" applyFill="1" applyBorder="1" applyAlignment="1">
      <alignment horizontal="left" vertical="center" wrapText="1" indent="2"/>
    </xf>
    <xf numFmtId="0" fontId="15" fillId="0" borderId="15" xfId="0" applyFont="1" applyFill="1" applyBorder="1" applyAlignment="1">
      <alignment horizontal="left" vertical="center" wrapText="1" indent="3"/>
    </xf>
    <xf numFmtId="0" fontId="15" fillId="0" borderId="14" xfId="0" applyFont="1" applyFill="1" applyBorder="1" applyAlignment="1">
      <alignment horizontal="left" vertical="center" wrapText="1" indent="3"/>
    </xf>
    <xf numFmtId="0" fontId="15" fillId="0" borderId="10" xfId="0" applyFont="1" applyFill="1" applyBorder="1" applyAlignment="1">
      <alignment horizontal="left" vertical="center" wrapText="1" indent="3"/>
    </xf>
    <xf numFmtId="0" fontId="15" fillId="0" borderId="15" xfId="0" applyFont="1" applyFill="1" applyBorder="1" applyAlignment="1">
      <alignment horizontal="left" vertical="center" wrapText="1" indent="4"/>
    </xf>
    <xf numFmtId="0" fontId="15" fillId="0" borderId="14" xfId="0" applyFont="1" applyFill="1" applyBorder="1" applyAlignment="1">
      <alignment horizontal="left" vertical="center" wrapText="1" indent="4"/>
    </xf>
    <xf numFmtId="0" fontId="15" fillId="0" borderId="10" xfId="0" applyFont="1" applyFill="1" applyBorder="1" applyAlignment="1">
      <alignment horizontal="left" vertical="center" wrapText="1" indent="4"/>
    </xf>
    <xf numFmtId="0" fontId="14" fillId="0" borderId="15" xfId="0" applyFont="1" applyFill="1" applyBorder="1" applyAlignment="1">
      <alignment horizontal="left" vertical="center" wrapText="1" indent="4"/>
    </xf>
    <xf numFmtId="0" fontId="14" fillId="0" borderId="14" xfId="0" applyFont="1" applyFill="1" applyBorder="1" applyAlignment="1">
      <alignment horizontal="left" vertical="center" wrapText="1" indent="4"/>
    </xf>
    <xf numFmtId="0" fontId="14" fillId="0" borderId="10" xfId="0" applyFont="1" applyFill="1" applyBorder="1" applyAlignment="1">
      <alignment horizontal="left" vertical="center" wrapText="1" indent="4"/>
    </xf>
    <xf numFmtId="0" fontId="14" fillId="0" borderId="15" xfId="0" applyFont="1" applyFill="1" applyBorder="1" applyAlignment="1">
      <alignment horizontal="left" vertical="center" wrapText="1" indent="3"/>
    </xf>
    <xf numFmtId="0" fontId="14" fillId="0" borderId="14" xfId="0" applyFont="1" applyFill="1" applyBorder="1" applyAlignment="1">
      <alignment horizontal="left" vertical="center" wrapText="1" indent="3"/>
    </xf>
    <xf numFmtId="0" fontId="14" fillId="0" borderId="10" xfId="0" applyFont="1" applyFill="1" applyBorder="1" applyAlignment="1">
      <alignment horizontal="left" vertical="center" wrapText="1" indent="3"/>
    </xf>
    <xf numFmtId="49" fontId="14" fillId="0" borderId="34" xfId="0" applyNumberFormat="1" applyFont="1" applyFill="1" applyBorder="1" applyAlignment="1">
      <alignment horizontal="center" vertical="center"/>
    </xf>
    <xf numFmtId="49" fontId="14" fillId="0" borderId="35" xfId="0" applyNumberFormat="1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left" vertical="center" wrapText="1" indent="2"/>
    </xf>
    <xf numFmtId="0" fontId="15" fillId="0" borderId="37" xfId="0" applyFont="1" applyFill="1" applyBorder="1" applyAlignment="1">
      <alignment horizontal="left" vertical="center" wrapText="1" indent="2"/>
    </xf>
    <xf numFmtId="0" fontId="15" fillId="0" borderId="35" xfId="0" applyFont="1" applyFill="1" applyBorder="1" applyAlignment="1">
      <alignment horizontal="left" vertical="center" wrapText="1" indent="2"/>
    </xf>
    <xf numFmtId="0" fontId="15" fillId="0" borderId="30" xfId="0" applyFont="1" applyFill="1" applyBorder="1" applyAlignment="1">
      <alignment horizontal="left" vertical="center" wrapText="1" indent="1"/>
    </xf>
    <xf numFmtId="0" fontId="15" fillId="0" borderId="13" xfId="0" applyFont="1" applyFill="1" applyBorder="1" applyAlignment="1">
      <alignment horizontal="left" vertical="center" wrapText="1" indent="1"/>
    </xf>
    <xf numFmtId="0" fontId="15" fillId="0" borderId="8" xfId="0" applyFont="1" applyFill="1" applyBorder="1" applyAlignment="1">
      <alignment horizontal="left" vertical="center" wrapText="1" indent="1"/>
    </xf>
    <xf numFmtId="0" fontId="15" fillId="0" borderId="36" xfId="0" applyFont="1" applyFill="1" applyBorder="1" applyAlignment="1">
      <alignment horizontal="left" vertical="center" wrapText="1" indent="1"/>
    </xf>
    <xf numFmtId="0" fontId="15" fillId="0" borderId="37" xfId="0" applyFont="1" applyFill="1" applyBorder="1" applyAlignment="1">
      <alignment horizontal="left" vertical="center" wrapText="1" indent="1"/>
    </xf>
    <xf numFmtId="0" fontId="15" fillId="0" borderId="35" xfId="0" applyFont="1" applyFill="1" applyBorder="1" applyAlignment="1">
      <alignment horizontal="left" vertical="center" wrapText="1" indent="1"/>
    </xf>
    <xf numFmtId="0" fontId="15" fillId="0" borderId="36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left" vertical="center" wrapText="1"/>
    </xf>
    <xf numFmtId="0" fontId="15" fillId="0" borderId="35" xfId="0" applyFont="1" applyFill="1" applyBorder="1" applyAlignment="1">
      <alignment horizontal="left" vertical="center" wrapText="1"/>
    </xf>
    <xf numFmtId="49" fontId="14" fillId="0" borderId="27" xfId="0" applyNumberFormat="1" applyFont="1" applyFill="1" applyBorder="1" applyAlignment="1">
      <alignment horizontal="center" vertical="center"/>
    </xf>
    <xf numFmtId="49" fontId="14" fillId="0" borderId="20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center" wrapText="1" indent="3"/>
    </xf>
    <xf numFmtId="0" fontId="14" fillId="0" borderId="37" xfId="0" applyFont="1" applyFill="1" applyBorder="1" applyAlignment="1">
      <alignment horizontal="left" vertical="center" wrapText="1" indent="3"/>
    </xf>
    <xf numFmtId="0" fontId="14" fillId="0" borderId="35" xfId="0" applyFont="1" applyFill="1" applyBorder="1" applyAlignment="1">
      <alignment horizontal="left" vertical="center" wrapText="1" indent="3"/>
    </xf>
    <xf numFmtId="0" fontId="14" fillId="0" borderId="15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31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49" fontId="14" fillId="0" borderId="39" xfId="0" applyNumberFormat="1" applyFont="1" applyFill="1" applyBorder="1" applyAlignment="1">
      <alignment horizontal="center" vertical="center"/>
    </xf>
    <xf numFmtId="49" fontId="14" fillId="0" borderId="23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top"/>
    </xf>
    <xf numFmtId="0" fontId="16" fillId="0" borderId="35" xfId="0" applyFont="1" applyFill="1" applyBorder="1" applyAlignment="1">
      <alignment horizontal="center" vertical="top"/>
    </xf>
    <xf numFmtId="0" fontId="16" fillId="0" borderId="36" xfId="0" applyFont="1" applyFill="1" applyBorder="1" applyAlignment="1">
      <alignment horizontal="center" vertical="top"/>
    </xf>
    <xf numFmtId="0" fontId="16" fillId="0" borderId="37" xfId="0" applyFont="1" applyFill="1" applyBorder="1" applyAlignment="1">
      <alignment horizontal="center" vertical="top"/>
    </xf>
    <xf numFmtId="49" fontId="15" fillId="0" borderId="38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 indent="5"/>
    </xf>
    <xf numFmtId="0" fontId="14" fillId="0" borderId="14" xfId="0" applyFont="1" applyFill="1" applyBorder="1" applyAlignment="1">
      <alignment horizontal="left" vertical="center" wrapText="1" indent="5"/>
    </xf>
    <xf numFmtId="0" fontId="14" fillId="0" borderId="10" xfId="0" applyFont="1" applyFill="1" applyBorder="1" applyAlignment="1">
      <alignment horizontal="left" vertical="center" wrapText="1" indent="5"/>
    </xf>
    <xf numFmtId="0" fontId="15" fillId="0" borderId="15" xfId="0" applyFont="1" applyFill="1" applyBorder="1" applyAlignment="1">
      <alignment horizontal="left" vertical="center" wrapText="1" indent="5"/>
    </xf>
    <xf numFmtId="0" fontId="15" fillId="0" borderId="14" xfId="0" applyFont="1" applyFill="1" applyBorder="1" applyAlignment="1">
      <alignment horizontal="left" vertical="center" wrapText="1" indent="5"/>
    </xf>
    <xf numFmtId="0" fontId="15" fillId="0" borderId="10" xfId="0" applyFont="1" applyFill="1" applyBorder="1" applyAlignment="1">
      <alignment horizontal="left" vertical="center" wrapText="1" indent="5"/>
    </xf>
    <xf numFmtId="0" fontId="14" fillId="0" borderId="36" xfId="0" applyFont="1" applyFill="1" applyBorder="1" applyAlignment="1">
      <alignment horizontal="left" vertical="center" wrapText="1" indent="2"/>
    </xf>
    <xf numFmtId="0" fontId="14" fillId="0" borderId="37" xfId="0" applyFont="1" applyFill="1" applyBorder="1" applyAlignment="1">
      <alignment horizontal="left" vertical="center" wrapText="1" indent="2"/>
    </xf>
    <xf numFmtId="0" fontId="14" fillId="0" borderId="35" xfId="0" applyFont="1" applyFill="1" applyBorder="1" applyAlignment="1">
      <alignment horizontal="left" vertical="center" wrapText="1" indent="2"/>
    </xf>
  </cellXfs>
  <cellStyles count="4">
    <cellStyle name="Обычный" xfId="0" builtinId="0"/>
    <cellStyle name="Обычный 2" xfId="1" xr:uid="{00000000-0005-0000-0000-000001000000}"/>
    <cellStyle name="Обычный 2 23" xfId="3" xr:uid="{00000000-0005-0000-0000-000002000000}"/>
    <cellStyle name="Обычный 7" xfId="2" xr:uid="{00000000-0005-0000-0000-000003000000}"/>
  </cellStyles>
  <dxfs count="0"/>
  <tableStyles count="0" defaultTableStyle="TableStyleMedium2" defaultPivotStyle="PivotStyleLight16"/>
  <colors>
    <mruColors>
      <color rgb="FF33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4"/>
  <sheetViews>
    <sheetView topLeftCell="A14" zoomScaleNormal="100" workbookViewId="0">
      <pane xSplit="2" ySplit="4" topLeftCell="C18" activePane="bottomRight" state="frozen"/>
      <selection activeCell="A14" sqref="A14"/>
      <selection pane="topRight" activeCell="C14" sqref="C14"/>
      <selection pane="bottomLeft" activeCell="A18" sqref="A18"/>
      <selection pane="bottomRight" activeCell="S24" activeCellId="2" sqref="S18 S20 S24"/>
    </sheetView>
  </sheetViews>
  <sheetFormatPr defaultColWidth="9.140625" defaultRowHeight="12.75" outlineLevelCol="1" x14ac:dyDescent="0.2"/>
  <cols>
    <col min="1" max="1" width="8.140625" style="6" customWidth="1"/>
    <col min="2" max="2" width="45.7109375" style="6" customWidth="1"/>
    <col min="3" max="3" width="13.7109375" style="6" customWidth="1"/>
    <col min="4" max="4" width="12.7109375" style="6" customWidth="1"/>
    <col min="5" max="5" width="13" style="6" customWidth="1"/>
    <col min="6" max="6" width="14" style="6" customWidth="1"/>
    <col min="7" max="8" width="7.28515625" style="6" customWidth="1"/>
    <col min="9" max="16" width="7.28515625" style="6" customWidth="1" outlineLevel="1"/>
    <col min="17" max="17" width="15.7109375" style="6" customWidth="1" outlineLevel="1"/>
    <col min="18" max="18" width="9.5703125" style="6" customWidth="1" outlineLevel="1"/>
    <col min="19" max="19" width="9.7109375" style="6" customWidth="1"/>
    <col min="20" max="20" width="38.7109375" style="6" customWidth="1"/>
    <col min="21" max="16384" width="9.140625" style="6"/>
  </cols>
  <sheetData>
    <row r="1" spans="1:20" x14ac:dyDescent="0.2">
      <c r="T1" s="7" t="s">
        <v>782</v>
      </c>
    </row>
    <row r="2" spans="1:20" ht="12" customHeight="1" x14ac:dyDescent="0.2">
      <c r="R2" s="284" t="s">
        <v>121</v>
      </c>
      <c r="S2" s="284"/>
      <c r="T2" s="284"/>
    </row>
    <row r="3" spans="1:20" ht="16.149999999999999" customHeight="1" x14ac:dyDescent="0.2">
      <c r="A3" s="289" t="s">
        <v>783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108"/>
      <c r="T3" s="7" t="s">
        <v>28</v>
      </c>
    </row>
    <row r="4" spans="1:20" x14ac:dyDescent="0.2">
      <c r="F4" s="7" t="s">
        <v>784</v>
      </c>
      <c r="G4" s="285">
        <v>2</v>
      </c>
      <c r="H4" s="285"/>
      <c r="I4" s="6" t="s">
        <v>785</v>
      </c>
      <c r="J4" s="285">
        <v>2022</v>
      </c>
      <c r="K4" s="285"/>
      <c r="L4" s="6" t="s">
        <v>786</v>
      </c>
    </row>
    <row r="5" spans="1:20" ht="11.25" customHeight="1" x14ac:dyDescent="0.2"/>
    <row r="6" spans="1:20" x14ac:dyDescent="0.2">
      <c r="F6" s="7" t="s">
        <v>57</v>
      </c>
      <c r="G6" s="285" t="s">
        <v>27</v>
      </c>
      <c r="H6" s="285"/>
      <c r="I6" s="285"/>
      <c r="J6" s="285"/>
      <c r="K6" s="285"/>
      <c r="L6" s="285"/>
      <c r="M6" s="285"/>
      <c r="N6" s="285"/>
      <c r="O6" s="108"/>
      <c r="P6" s="9"/>
    </row>
    <row r="7" spans="1:20" ht="12.75" customHeight="1" x14ac:dyDescent="0.2">
      <c r="G7" s="286" t="s">
        <v>58</v>
      </c>
      <c r="H7" s="286"/>
      <c r="I7" s="286"/>
      <c r="J7" s="286"/>
      <c r="K7" s="286"/>
      <c r="L7" s="286"/>
      <c r="M7" s="286"/>
      <c r="N7" s="286"/>
      <c r="O7" s="286"/>
      <c r="P7" s="72"/>
    </row>
    <row r="8" spans="1:20" ht="11.25" customHeight="1" x14ac:dyDescent="0.2"/>
    <row r="9" spans="1:20" x14ac:dyDescent="0.2">
      <c r="I9" s="7" t="s">
        <v>59</v>
      </c>
      <c r="J9" s="290" t="s">
        <v>968</v>
      </c>
      <c r="K9" s="290"/>
      <c r="L9" s="6" t="s">
        <v>60</v>
      </c>
    </row>
    <row r="10" spans="1:20" ht="11.25" customHeight="1" x14ac:dyDescent="0.2"/>
    <row r="11" spans="1:20" x14ac:dyDescent="0.2">
      <c r="G11" s="7" t="s">
        <v>61</v>
      </c>
      <c r="H11" s="287" t="s">
        <v>969</v>
      </c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</row>
    <row r="12" spans="1:20" ht="12.75" customHeight="1" x14ac:dyDescent="0.2">
      <c r="H12" s="288" t="s">
        <v>62</v>
      </c>
      <c r="I12" s="288"/>
      <c r="J12" s="288"/>
      <c r="K12" s="288"/>
      <c r="L12" s="288"/>
      <c r="M12" s="288"/>
      <c r="N12" s="288"/>
      <c r="O12" s="288"/>
      <c r="P12" s="288"/>
      <c r="Q12" s="288"/>
      <c r="R12" s="288"/>
    </row>
    <row r="13" spans="1:20" ht="11.25" customHeight="1" x14ac:dyDescent="0.2"/>
    <row r="14" spans="1:20" ht="57" customHeight="1" x14ac:dyDescent="0.2">
      <c r="A14" s="274" t="s">
        <v>65</v>
      </c>
      <c r="B14" s="274" t="s">
        <v>66</v>
      </c>
      <c r="C14" s="274" t="s">
        <v>63</v>
      </c>
      <c r="D14" s="274" t="s">
        <v>32</v>
      </c>
      <c r="E14" s="274" t="s">
        <v>970</v>
      </c>
      <c r="F14" s="274" t="s">
        <v>971</v>
      </c>
      <c r="G14" s="277" t="s">
        <v>1001</v>
      </c>
      <c r="H14" s="291"/>
      <c r="I14" s="291"/>
      <c r="J14" s="291"/>
      <c r="K14" s="291"/>
      <c r="L14" s="291"/>
      <c r="M14" s="291"/>
      <c r="N14" s="291"/>
      <c r="O14" s="291"/>
      <c r="P14" s="278"/>
      <c r="Q14" s="274" t="s">
        <v>33</v>
      </c>
      <c r="R14" s="277" t="s">
        <v>787</v>
      </c>
      <c r="S14" s="278"/>
      <c r="T14" s="274" t="s">
        <v>54</v>
      </c>
    </row>
    <row r="15" spans="1:20" ht="21" customHeight="1" x14ac:dyDescent="0.2">
      <c r="A15" s="275"/>
      <c r="B15" s="275"/>
      <c r="C15" s="275"/>
      <c r="D15" s="275"/>
      <c r="E15" s="275"/>
      <c r="F15" s="275"/>
      <c r="G15" s="277" t="s">
        <v>788</v>
      </c>
      <c r="H15" s="278"/>
      <c r="I15" s="277" t="s">
        <v>789</v>
      </c>
      <c r="J15" s="278"/>
      <c r="K15" s="277" t="s">
        <v>790</v>
      </c>
      <c r="L15" s="278"/>
      <c r="M15" s="277" t="s">
        <v>791</v>
      </c>
      <c r="N15" s="278"/>
      <c r="O15" s="277" t="s">
        <v>792</v>
      </c>
      <c r="P15" s="278"/>
      <c r="Q15" s="275"/>
      <c r="R15" s="282" t="s">
        <v>52</v>
      </c>
      <c r="S15" s="279" t="s">
        <v>53</v>
      </c>
      <c r="T15" s="275"/>
    </row>
    <row r="16" spans="1:20" ht="59.45" customHeight="1" x14ac:dyDescent="0.2">
      <c r="A16" s="281"/>
      <c r="B16" s="281"/>
      <c r="C16" s="281"/>
      <c r="D16" s="281"/>
      <c r="E16" s="276"/>
      <c r="F16" s="276"/>
      <c r="G16" s="73" t="s">
        <v>45</v>
      </c>
      <c r="H16" s="73" t="s">
        <v>50</v>
      </c>
      <c r="I16" s="73" t="s">
        <v>45</v>
      </c>
      <c r="J16" s="73" t="s">
        <v>50</v>
      </c>
      <c r="K16" s="73" t="s">
        <v>45</v>
      </c>
      <c r="L16" s="73" t="s">
        <v>50</v>
      </c>
      <c r="M16" s="73" t="s">
        <v>45</v>
      </c>
      <c r="N16" s="73" t="s">
        <v>50</v>
      </c>
      <c r="O16" s="73" t="s">
        <v>45</v>
      </c>
      <c r="P16" s="73" t="s">
        <v>50</v>
      </c>
      <c r="Q16" s="276"/>
      <c r="R16" s="283"/>
      <c r="S16" s="280"/>
      <c r="T16" s="281"/>
    </row>
    <row r="17" spans="1:20" x14ac:dyDescent="0.2">
      <c r="A17" s="75">
        <v>1</v>
      </c>
      <c r="B17" s="75">
        <v>2</v>
      </c>
      <c r="C17" s="75">
        <v>3</v>
      </c>
      <c r="D17" s="75">
        <v>4</v>
      </c>
      <c r="E17" s="75">
        <v>5</v>
      </c>
      <c r="F17" s="75">
        <v>6</v>
      </c>
      <c r="G17" s="75">
        <v>7</v>
      </c>
      <c r="H17" s="75">
        <v>8</v>
      </c>
      <c r="I17" s="75">
        <v>9</v>
      </c>
      <c r="J17" s="75">
        <v>10</v>
      </c>
      <c r="K17" s="75">
        <v>11</v>
      </c>
      <c r="L17" s="75">
        <v>12</v>
      </c>
      <c r="M17" s="75">
        <v>13</v>
      </c>
      <c r="N17" s="75">
        <v>14</v>
      </c>
      <c r="O17" s="75">
        <v>15</v>
      </c>
      <c r="P17" s="75">
        <v>16</v>
      </c>
      <c r="Q17" s="75">
        <v>17</v>
      </c>
      <c r="R17" s="75">
        <v>18</v>
      </c>
      <c r="S17" s="75">
        <v>19</v>
      </c>
      <c r="T17" s="75">
        <v>20</v>
      </c>
    </row>
    <row r="18" spans="1:20" ht="18.600000000000001" customHeight="1" x14ac:dyDescent="0.2">
      <c r="A18" s="97" t="s">
        <v>55</v>
      </c>
      <c r="B18" s="88"/>
      <c r="C18" s="89"/>
      <c r="D18" s="166">
        <f>SUM(D19:D24)</f>
        <v>129.691209996</v>
      </c>
      <c r="E18" s="166">
        <f t="shared" ref="E18:R18" si="0">SUM(E19:E24)</f>
        <v>0</v>
      </c>
      <c r="F18" s="166">
        <f t="shared" si="0"/>
        <v>0</v>
      </c>
      <c r="G18" s="166">
        <f t="shared" si="0"/>
        <v>22.758324999999999</v>
      </c>
      <c r="H18" s="166">
        <f t="shared" si="0"/>
        <v>0</v>
      </c>
      <c r="I18" s="166">
        <f t="shared" si="0"/>
        <v>0</v>
      </c>
      <c r="J18" s="166">
        <f t="shared" si="0"/>
        <v>0</v>
      </c>
      <c r="K18" s="166">
        <f t="shared" si="0"/>
        <v>0</v>
      </c>
      <c r="L18" s="166">
        <f t="shared" si="0"/>
        <v>0</v>
      </c>
      <c r="M18" s="166">
        <f t="shared" si="0"/>
        <v>17.140055</v>
      </c>
      <c r="N18" s="166">
        <f t="shared" si="0"/>
        <v>0</v>
      </c>
      <c r="O18" s="166">
        <f t="shared" si="0"/>
        <v>5.6182699999999999</v>
      </c>
      <c r="P18" s="166">
        <f t="shared" si="0"/>
        <v>0</v>
      </c>
      <c r="Q18" s="166">
        <f t="shared" si="0"/>
        <v>129.691209996</v>
      </c>
      <c r="R18" s="166">
        <f t="shared" si="0"/>
        <v>0</v>
      </c>
      <c r="S18" s="252">
        <f>IFERROR(R18/I18,0%)</f>
        <v>0</v>
      </c>
      <c r="T18" s="76"/>
    </row>
    <row r="19" spans="1:20" x14ac:dyDescent="0.2">
      <c r="A19" s="77" t="s">
        <v>903</v>
      </c>
      <c r="B19" s="78" t="s">
        <v>904</v>
      </c>
      <c r="C19" s="93" t="s">
        <v>36</v>
      </c>
      <c r="D19" s="167">
        <f>D27</f>
        <v>0</v>
      </c>
      <c r="E19" s="167">
        <f t="shared" ref="E19:Q19" si="1">E27</f>
        <v>0</v>
      </c>
      <c r="F19" s="167">
        <f t="shared" si="1"/>
        <v>0</v>
      </c>
      <c r="G19" s="167">
        <f t="shared" si="1"/>
        <v>0</v>
      </c>
      <c r="H19" s="167">
        <f t="shared" si="1"/>
        <v>0</v>
      </c>
      <c r="I19" s="167">
        <f t="shared" si="1"/>
        <v>0</v>
      </c>
      <c r="J19" s="167">
        <f t="shared" si="1"/>
        <v>0</v>
      </c>
      <c r="K19" s="167">
        <f t="shared" si="1"/>
        <v>0</v>
      </c>
      <c r="L19" s="167">
        <f t="shared" si="1"/>
        <v>0</v>
      </c>
      <c r="M19" s="167">
        <f t="shared" si="1"/>
        <v>0</v>
      </c>
      <c r="N19" s="167">
        <f t="shared" si="1"/>
        <v>0</v>
      </c>
      <c r="O19" s="167">
        <f t="shared" si="1"/>
        <v>0</v>
      </c>
      <c r="P19" s="167">
        <f t="shared" si="1"/>
        <v>0</v>
      </c>
      <c r="Q19" s="167">
        <f t="shared" si="1"/>
        <v>0</v>
      </c>
      <c r="R19" s="167">
        <f>R27</f>
        <v>0</v>
      </c>
      <c r="S19" s="248" t="s">
        <v>135</v>
      </c>
      <c r="T19" s="90"/>
    </row>
    <row r="20" spans="1:20" ht="22.15" customHeight="1" x14ac:dyDescent="0.2">
      <c r="A20" s="77" t="s">
        <v>905</v>
      </c>
      <c r="B20" s="78" t="s">
        <v>906</v>
      </c>
      <c r="C20" s="93" t="s">
        <v>36</v>
      </c>
      <c r="D20" s="131">
        <f>D80</f>
        <v>111.8292</v>
      </c>
      <c r="E20" s="131">
        <f t="shared" ref="E20:R20" si="2">E80</f>
        <v>0</v>
      </c>
      <c r="F20" s="131">
        <f t="shared" si="2"/>
        <v>0</v>
      </c>
      <c r="G20" s="131">
        <f t="shared" si="2"/>
        <v>5.6182699999999999</v>
      </c>
      <c r="H20" s="131">
        <f t="shared" si="2"/>
        <v>0</v>
      </c>
      <c r="I20" s="131">
        <f t="shared" si="2"/>
        <v>0</v>
      </c>
      <c r="J20" s="131">
        <f t="shared" si="2"/>
        <v>0</v>
      </c>
      <c r="K20" s="131">
        <f t="shared" si="2"/>
        <v>0</v>
      </c>
      <c r="L20" s="131">
        <f t="shared" si="2"/>
        <v>0</v>
      </c>
      <c r="M20" s="131">
        <f t="shared" si="2"/>
        <v>0</v>
      </c>
      <c r="N20" s="131">
        <f t="shared" si="2"/>
        <v>0</v>
      </c>
      <c r="O20" s="131">
        <f t="shared" si="2"/>
        <v>5.6182699999999999</v>
      </c>
      <c r="P20" s="131">
        <f t="shared" si="2"/>
        <v>0</v>
      </c>
      <c r="Q20" s="131">
        <f t="shared" si="2"/>
        <v>111.8292</v>
      </c>
      <c r="R20" s="131">
        <f t="shared" si="2"/>
        <v>0</v>
      </c>
      <c r="S20" s="94">
        <f t="shared" ref="S20:S24" si="3">IFERROR(R20/I20,0%)</f>
        <v>0</v>
      </c>
      <c r="T20" s="90"/>
    </row>
    <row r="21" spans="1:20" ht="40.9" customHeight="1" x14ac:dyDescent="0.2">
      <c r="A21" s="77" t="s">
        <v>907</v>
      </c>
      <c r="B21" s="79" t="s">
        <v>908</v>
      </c>
      <c r="C21" s="93" t="s">
        <v>36</v>
      </c>
      <c r="D21" s="131">
        <f>D146</f>
        <v>0</v>
      </c>
      <c r="E21" s="131">
        <f t="shared" ref="E21:R21" si="4">E146</f>
        <v>0</v>
      </c>
      <c r="F21" s="131">
        <f t="shared" si="4"/>
        <v>0</v>
      </c>
      <c r="G21" s="131">
        <f t="shared" si="4"/>
        <v>0</v>
      </c>
      <c r="H21" s="131">
        <f t="shared" si="4"/>
        <v>0</v>
      </c>
      <c r="I21" s="131">
        <f t="shared" si="4"/>
        <v>0</v>
      </c>
      <c r="J21" s="131">
        <f t="shared" si="4"/>
        <v>0</v>
      </c>
      <c r="K21" s="131">
        <f t="shared" si="4"/>
        <v>0</v>
      </c>
      <c r="L21" s="131">
        <f t="shared" si="4"/>
        <v>0</v>
      </c>
      <c r="M21" s="131">
        <f t="shared" si="4"/>
        <v>0</v>
      </c>
      <c r="N21" s="131">
        <f t="shared" si="4"/>
        <v>0</v>
      </c>
      <c r="O21" s="131">
        <f t="shared" si="4"/>
        <v>0</v>
      </c>
      <c r="P21" s="131">
        <f t="shared" si="4"/>
        <v>0</v>
      </c>
      <c r="Q21" s="131">
        <f t="shared" si="4"/>
        <v>0</v>
      </c>
      <c r="R21" s="131">
        <f t="shared" si="4"/>
        <v>0</v>
      </c>
      <c r="S21" s="248" t="s">
        <v>135</v>
      </c>
      <c r="T21" s="90"/>
    </row>
    <row r="22" spans="1:20" ht="25.5" x14ac:dyDescent="0.2">
      <c r="A22" s="77" t="s">
        <v>909</v>
      </c>
      <c r="B22" s="78" t="s">
        <v>910</v>
      </c>
      <c r="C22" s="93" t="s">
        <v>36</v>
      </c>
      <c r="D22" s="131">
        <f>D155</f>
        <v>0.72196299599999991</v>
      </c>
      <c r="E22" s="131">
        <f t="shared" ref="E22:R22" si="5">E155</f>
        <v>0</v>
      </c>
      <c r="F22" s="131">
        <f t="shared" si="5"/>
        <v>0</v>
      </c>
      <c r="G22" s="131">
        <f t="shared" si="5"/>
        <v>0</v>
      </c>
      <c r="H22" s="131">
        <f t="shared" si="5"/>
        <v>0</v>
      </c>
      <c r="I22" s="131">
        <f t="shared" si="5"/>
        <v>0</v>
      </c>
      <c r="J22" s="131">
        <f t="shared" si="5"/>
        <v>0</v>
      </c>
      <c r="K22" s="131">
        <f t="shared" si="5"/>
        <v>0</v>
      </c>
      <c r="L22" s="131">
        <f t="shared" si="5"/>
        <v>0</v>
      </c>
      <c r="M22" s="131">
        <f t="shared" si="5"/>
        <v>0</v>
      </c>
      <c r="N22" s="131">
        <f t="shared" si="5"/>
        <v>0</v>
      </c>
      <c r="O22" s="131">
        <f t="shared" si="5"/>
        <v>0</v>
      </c>
      <c r="P22" s="131">
        <f t="shared" si="5"/>
        <v>0</v>
      </c>
      <c r="Q22" s="131">
        <f t="shared" si="5"/>
        <v>0.72196299599999991</v>
      </c>
      <c r="R22" s="131">
        <f t="shared" si="5"/>
        <v>0</v>
      </c>
      <c r="S22" s="248" t="s">
        <v>135</v>
      </c>
      <c r="T22" s="90"/>
    </row>
    <row r="23" spans="1:20" ht="25.5" x14ac:dyDescent="0.2">
      <c r="A23" s="77" t="s">
        <v>911</v>
      </c>
      <c r="B23" s="78" t="s">
        <v>912</v>
      </c>
      <c r="C23" s="93" t="s">
        <v>36</v>
      </c>
      <c r="D23" s="131">
        <f>D162</f>
        <v>0</v>
      </c>
      <c r="E23" s="131">
        <f t="shared" ref="E23:P23" si="6">E162</f>
        <v>0</v>
      </c>
      <c r="F23" s="131">
        <f t="shared" si="6"/>
        <v>0</v>
      </c>
      <c r="G23" s="131">
        <f t="shared" si="6"/>
        <v>0</v>
      </c>
      <c r="H23" s="131">
        <f t="shared" si="6"/>
        <v>0</v>
      </c>
      <c r="I23" s="131">
        <f t="shared" si="6"/>
        <v>0</v>
      </c>
      <c r="J23" s="131">
        <f t="shared" si="6"/>
        <v>0</v>
      </c>
      <c r="K23" s="131">
        <f t="shared" si="6"/>
        <v>0</v>
      </c>
      <c r="L23" s="131">
        <f t="shared" si="6"/>
        <v>0</v>
      </c>
      <c r="M23" s="131">
        <f t="shared" si="6"/>
        <v>0</v>
      </c>
      <c r="N23" s="131">
        <f t="shared" si="6"/>
        <v>0</v>
      </c>
      <c r="O23" s="131">
        <f t="shared" si="6"/>
        <v>0</v>
      </c>
      <c r="P23" s="131">
        <f t="shared" si="6"/>
        <v>0</v>
      </c>
      <c r="Q23" s="131">
        <f>Q162</f>
        <v>0</v>
      </c>
      <c r="R23" s="131">
        <f>R162</f>
        <v>0</v>
      </c>
      <c r="S23" s="248" t="s">
        <v>135</v>
      </c>
      <c r="T23" s="90"/>
    </row>
    <row r="24" spans="1:20" ht="16.149999999999999" customHeight="1" x14ac:dyDescent="0.2">
      <c r="A24" s="77" t="s">
        <v>913</v>
      </c>
      <c r="B24" s="78" t="s">
        <v>914</v>
      </c>
      <c r="C24" s="93" t="s">
        <v>36</v>
      </c>
      <c r="D24" s="131">
        <f>D166</f>
        <v>17.140046999999999</v>
      </c>
      <c r="E24" s="131">
        <f t="shared" ref="E24:R24" si="7">E166</f>
        <v>0</v>
      </c>
      <c r="F24" s="131">
        <f t="shared" si="7"/>
        <v>0</v>
      </c>
      <c r="G24" s="131">
        <f t="shared" si="7"/>
        <v>17.140055</v>
      </c>
      <c r="H24" s="131">
        <f t="shared" si="7"/>
        <v>0</v>
      </c>
      <c r="I24" s="131">
        <f t="shared" si="7"/>
        <v>0</v>
      </c>
      <c r="J24" s="131">
        <f t="shared" si="7"/>
        <v>0</v>
      </c>
      <c r="K24" s="131">
        <f>K166</f>
        <v>0</v>
      </c>
      <c r="L24" s="131">
        <f t="shared" si="7"/>
        <v>0</v>
      </c>
      <c r="M24" s="131">
        <f t="shared" si="7"/>
        <v>17.140055</v>
      </c>
      <c r="N24" s="131">
        <f t="shared" si="7"/>
        <v>0</v>
      </c>
      <c r="O24" s="131">
        <f t="shared" si="7"/>
        <v>0</v>
      </c>
      <c r="P24" s="131">
        <f t="shared" si="7"/>
        <v>0</v>
      </c>
      <c r="Q24" s="131">
        <f t="shared" si="7"/>
        <v>17.140046999999999</v>
      </c>
      <c r="R24" s="131">
        <f t="shared" si="7"/>
        <v>0</v>
      </c>
      <c r="S24" s="94">
        <f t="shared" si="3"/>
        <v>0</v>
      </c>
      <c r="T24" s="90"/>
    </row>
    <row r="25" spans="1:20" ht="7.9" customHeight="1" x14ac:dyDescent="0.2">
      <c r="A25" s="77"/>
      <c r="B25" s="78"/>
      <c r="C25" s="95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3"/>
      <c r="T25" s="90"/>
    </row>
    <row r="26" spans="1:20" x14ac:dyDescent="0.2">
      <c r="A26" s="77" t="s">
        <v>915</v>
      </c>
      <c r="B26" s="78" t="s">
        <v>916</v>
      </c>
      <c r="C26" s="95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3"/>
      <c r="T26" s="90"/>
    </row>
    <row r="27" spans="1:20" ht="21.6" customHeight="1" x14ac:dyDescent="0.2">
      <c r="A27" s="183" t="s">
        <v>133</v>
      </c>
      <c r="B27" s="184" t="s">
        <v>917</v>
      </c>
      <c r="C27" s="185" t="s">
        <v>36</v>
      </c>
      <c r="D27" s="193">
        <v>0</v>
      </c>
      <c r="E27" s="193">
        <v>0</v>
      </c>
      <c r="F27" s="193">
        <v>0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0</v>
      </c>
      <c r="P27" s="193">
        <v>0</v>
      </c>
      <c r="Q27" s="193">
        <v>0</v>
      </c>
      <c r="R27" s="193">
        <v>0</v>
      </c>
      <c r="S27" s="249" t="s">
        <v>135</v>
      </c>
      <c r="T27" s="195"/>
    </row>
    <row r="28" spans="1:20" ht="38.25" hidden="1" x14ac:dyDescent="0.2">
      <c r="A28" s="77" t="s">
        <v>136</v>
      </c>
      <c r="B28" s="78" t="s">
        <v>918</v>
      </c>
      <c r="C28" s="93" t="s">
        <v>36</v>
      </c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228">
        <f t="shared" ref="S28:S90" si="8">IFERROR(R28/I28,0%)</f>
        <v>0</v>
      </c>
      <c r="T28" s="90"/>
    </row>
    <row r="29" spans="1:20" ht="51" hidden="1" x14ac:dyDescent="0.2">
      <c r="A29" s="77" t="s">
        <v>676</v>
      </c>
      <c r="B29" s="78" t="s">
        <v>919</v>
      </c>
      <c r="C29" s="93" t="s">
        <v>36</v>
      </c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228">
        <f t="shared" si="8"/>
        <v>0</v>
      </c>
      <c r="T29" s="90"/>
    </row>
    <row r="30" spans="1:20" ht="51" hidden="1" x14ac:dyDescent="0.2">
      <c r="A30" s="77" t="s">
        <v>681</v>
      </c>
      <c r="B30" s="78" t="s">
        <v>920</v>
      </c>
      <c r="C30" s="93" t="s">
        <v>36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228">
        <f t="shared" si="8"/>
        <v>0</v>
      </c>
      <c r="T30" s="90"/>
    </row>
    <row r="31" spans="1:20" ht="38.25" hidden="1" x14ac:dyDescent="0.2">
      <c r="A31" s="77" t="s">
        <v>683</v>
      </c>
      <c r="B31" s="78" t="s">
        <v>921</v>
      </c>
      <c r="C31" s="93" t="s">
        <v>36</v>
      </c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228">
        <f t="shared" si="8"/>
        <v>0</v>
      </c>
      <c r="T31" s="90"/>
    </row>
    <row r="32" spans="1:20" hidden="1" x14ac:dyDescent="0.2">
      <c r="A32" s="77" t="s">
        <v>683</v>
      </c>
      <c r="B32" s="80" t="s">
        <v>922</v>
      </c>
      <c r="C32" s="93" t="s">
        <v>36</v>
      </c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228">
        <f t="shared" si="8"/>
        <v>0</v>
      </c>
      <c r="T32" s="90"/>
    </row>
    <row r="33" spans="1:20" hidden="1" x14ac:dyDescent="0.2">
      <c r="A33" s="77" t="s">
        <v>683</v>
      </c>
      <c r="B33" s="80" t="s">
        <v>922</v>
      </c>
      <c r="C33" s="93" t="s">
        <v>36</v>
      </c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228">
        <f t="shared" si="8"/>
        <v>0</v>
      </c>
      <c r="T33" s="90"/>
    </row>
    <row r="34" spans="1:20" hidden="1" x14ac:dyDescent="0.2">
      <c r="A34" s="77" t="s">
        <v>85</v>
      </c>
      <c r="B34" s="78" t="s">
        <v>85</v>
      </c>
      <c r="C34" s="93" t="s">
        <v>36</v>
      </c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228">
        <f t="shared" si="8"/>
        <v>0</v>
      </c>
      <c r="T34" s="90"/>
    </row>
    <row r="35" spans="1:20" ht="25.5" hidden="1" x14ac:dyDescent="0.2">
      <c r="A35" s="77" t="s">
        <v>138</v>
      </c>
      <c r="B35" s="78" t="s">
        <v>923</v>
      </c>
      <c r="C35" s="93" t="s">
        <v>36</v>
      </c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228">
        <f t="shared" si="8"/>
        <v>0</v>
      </c>
      <c r="T35" s="90"/>
    </row>
    <row r="36" spans="1:20" ht="51" hidden="1" x14ac:dyDescent="0.2">
      <c r="A36" s="77" t="s">
        <v>704</v>
      </c>
      <c r="B36" s="78" t="s">
        <v>924</v>
      </c>
      <c r="C36" s="93" t="s">
        <v>36</v>
      </c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228">
        <f t="shared" si="8"/>
        <v>0</v>
      </c>
      <c r="T36" s="90"/>
    </row>
    <row r="37" spans="1:20" hidden="1" x14ac:dyDescent="0.2">
      <c r="A37" s="77" t="s">
        <v>704</v>
      </c>
      <c r="B37" s="80" t="s">
        <v>922</v>
      </c>
      <c r="C37" s="93" t="s">
        <v>36</v>
      </c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228">
        <f t="shared" si="8"/>
        <v>0</v>
      </c>
      <c r="T37" s="90"/>
    </row>
    <row r="38" spans="1:20" hidden="1" x14ac:dyDescent="0.2">
      <c r="A38" s="77" t="s">
        <v>704</v>
      </c>
      <c r="B38" s="80" t="s">
        <v>922</v>
      </c>
      <c r="C38" s="93" t="s">
        <v>36</v>
      </c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228">
        <f t="shared" si="8"/>
        <v>0</v>
      </c>
      <c r="T38" s="90"/>
    </row>
    <row r="39" spans="1:20" hidden="1" x14ac:dyDescent="0.2">
      <c r="A39" s="77" t="s">
        <v>85</v>
      </c>
      <c r="B39" s="78" t="s">
        <v>85</v>
      </c>
      <c r="C39" s="93" t="s">
        <v>36</v>
      </c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228">
        <f t="shared" si="8"/>
        <v>0</v>
      </c>
      <c r="T39" s="90"/>
    </row>
    <row r="40" spans="1:20" ht="25.5" hidden="1" x14ac:dyDescent="0.2">
      <c r="A40" s="77" t="s">
        <v>705</v>
      </c>
      <c r="B40" s="78" t="s">
        <v>925</v>
      </c>
      <c r="C40" s="93" t="s">
        <v>36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228">
        <f t="shared" si="8"/>
        <v>0</v>
      </c>
      <c r="T40" s="90"/>
    </row>
    <row r="41" spans="1:20" hidden="1" x14ac:dyDescent="0.2">
      <c r="A41" s="77" t="s">
        <v>705</v>
      </c>
      <c r="B41" s="80" t="s">
        <v>922</v>
      </c>
      <c r="C41" s="93" t="s">
        <v>36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228">
        <f t="shared" si="8"/>
        <v>0</v>
      </c>
      <c r="T41" s="90"/>
    </row>
    <row r="42" spans="1:20" hidden="1" x14ac:dyDescent="0.2">
      <c r="A42" s="77" t="s">
        <v>705</v>
      </c>
      <c r="B42" s="80" t="s">
        <v>922</v>
      </c>
      <c r="C42" s="93" t="s">
        <v>36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228">
        <f t="shared" si="8"/>
        <v>0</v>
      </c>
      <c r="T42" s="90"/>
    </row>
    <row r="43" spans="1:20" hidden="1" x14ac:dyDescent="0.2">
      <c r="A43" s="77" t="s">
        <v>85</v>
      </c>
      <c r="B43" s="78" t="s">
        <v>85</v>
      </c>
      <c r="C43" s="93" t="s">
        <v>36</v>
      </c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228">
        <f t="shared" si="8"/>
        <v>0</v>
      </c>
      <c r="T43" s="90"/>
    </row>
    <row r="44" spans="1:20" ht="38.25" hidden="1" x14ac:dyDescent="0.2">
      <c r="A44" s="77" t="s">
        <v>140</v>
      </c>
      <c r="B44" s="78" t="s">
        <v>926</v>
      </c>
      <c r="C44" s="93" t="s">
        <v>36</v>
      </c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228">
        <f t="shared" si="8"/>
        <v>0</v>
      </c>
      <c r="T44" s="90"/>
    </row>
    <row r="45" spans="1:20" ht="25.5" hidden="1" x14ac:dyDescent="0.2">
      <c r="A45" s="77" t="s">
        <v>927</v>
      </c>
      <c r="B45" s="78" t="s">
        <v>928</v>
      </c>
      <c r="C45" s="93" t="s">
        <v>36</v>
      </c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228">
        <f t="shared" si="8"/>
        <v>0</v>
      </c>
      <c r="T45" s="90"/>
    </row>
    <row r="46" spans="1:20" ht="76.5" hidden="1" x14ac:dyDescent="0.2">
      <c r="A46" s="77" t="s">
        <v>927</v>
      </c>
      <c r="B46" s="78" t="s">
        <v>929</v>
      </c>
      <c r="C46" s="93" t="s">
        <v>36</v>
      </c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228">
        <f t="shared" si="8"/>
        <v>0</v>
      </c>
      <c r="T46" s="90"/>
    </row>
    <row r="47" spans="1:20" hidden="1" x14ac:dyDescent="0.2">
      <c r="A47" s="77" t="s">
        <v>927</v>
      </c>
      <c r="B47" s="80" t="s">
        <v>922</v>
      </c>
      <c r="C47" s="93" t="s">
        <v>36</v>
      </c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228">
        <f t="shared" si="8"/>
        <v>0</v>
      </c>
      <c r="T47" s="90"/>
    </row>
    <row r="48" spans="1:20" hidden="1" x14ac:dyDescent="0.2">
      <c r="A48" s="77" t="s">
        <v>927</v>
      </c>
      <c r="B48" s="80" t="s">
        <v>922</v>
      </c>
      <c r="C48" s="93" t="s">
        <v>36</v>
      </c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228">
        <f t="shared" si="8"/>
        <v>0</v>
      </c>
      <c r="T48" s="90"/>
    </row>
    <row r="49" spans="1:20" hidden="1" x14ac:dyDescent="0.2">
      <c r="A49" s="77" t="s">
        <v>85</v>
      </c>
      <c r="B49" s="78" t="s">
        <v>85</v>
      </c>
      <c r="C49" s="93" t="s">
        <v>36</v>
      </c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228">
        <f t="shared" si="8"/>
        <v>0</v>
      </c>
      <c r="T49" s="90"/>
    </row>
    <row r="50" spans="1:20" ht="63.75" hidden="1" x14ac:dyDescent="0.2">
      <c r="A50" s="77" t="s">
        <v>927</v>
      </c>
      <c r="B50" s="78" t="s">
        <v>930</v>
      </c>
      <c r="C50" s="93" t="s">
        <v>36</v>
      </c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228">
        <f t="shared" si="8"/>
        <v>0</v>
      </c>
      <c r="T50" s="90"/>
    </row>
    <row r="51" spans="1:20" hidden="1" x14ac:dyDescent="0.2">
      <c r="A51" s="77" t="s">
        <v>927</v>
      </c>
      <c r="B51" s="80" t="s">
        <v>922</v>
      </c>
      <c r="C51" s="93" t="s">
        <v>36</v>
      </c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228">
        <f t="shared" si="8"/>
        <v>0</v>
      </c>
      <c r="T51" s="90"/>
    </row>
    <row r="52" spans="1:20" hidden="1" x14ac:dyDescent="0.2">
      <c r="A52" s="77" t="s">
        <v>927</v>
      </c>
      <c r="B52" s="80" t="s">
        <v>922</v>
      </c>
      <c r="C52" s="93" t="s">
        <v>36</v>
      </c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228">
        <f t="shared" si="8"/>
        <v>0</v>
      </c>
      <c r="T52" s="90"/>
    </row>
    <row r="53" spans="1:20" hidden="1" x14ac:dyDescent="0.2">
      <c r="A53" s="77" t="s">
        <v>85</v>
      </c>
      <c r="B53" s="78" t="s">
        <v>85</v>
      </c>
      <c r="C53" s="93" t="s">
        <v>36</v>
      </c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228">
        <f t="shared" si="8"/>
        <v>0</v>
      </c>
      <c r="T53" s="90"/>
    </row>
    <row r="54" spans="1:20" ht="76.5" hidden="1" x14ac:dyDescent="0.2">
      <c r="A54" s="77" t="s">
        <v>927</v>
      </c>
      <c r="B54" s="78" t="s">
        <v>931</v>
      </c>
      <c r="C54" s="93" t="s">
        <v>36</v>
      </c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228">
        <f t="shared" si="8"/>
        <v>0</v>
      </c>
      <c r="T54" s="90"/>
    </row>
    <row r="55" spans="1:20" hidden="1" x14ac:dyDescent="0.2">
      <c r="A55" s="77" t="s">
        <v>927</v>
      </c>
      <c r="B55" s="80" t="s">
        <v>922</v>
      </c>
      <c r="C55" s="93" t="s">
        <v>36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228">
        <f t="shared" si="8"/>
        <v>0</v>
      </c>
      <c r="T55" s="90"/>
    </row>
    <row r="56" spans="1:20" hidden="1" x14ac:dyDescent="0.2">
      <c r="A56" s="77" t="s">
        <v>927</v>
      </c>
      <c r="B56" s="80" t="s">
        <v>922</v>
      </c>
      <c r="C56" s="93" t="s">
        <v>36</v>
      </c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228">
        <f t="shared" si="8"/>
        <v>0</v>
      </c>
      <c r="T56" s="90"/>
    </row>
    <row r="57" spans="1:20" hidden="1" x14ac:dyDescent="0.2">
      <c r="A57" s="77" t="s">
        <v>85</v>
      </c>
      <c r="B57" s="78" t="s">
        <v>85</v>
      </c>
      <c r="C57" s="93" t="s">
        <v>36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228">
        <f t="shared" si="8"/>
        <v>0</v>
      </c>
      <c r="T57" s="90"/>
    </row>
    <row r="58" spans="1:20" ht="25.5" hidden="1" x14ac:dyDescent="0.2">
      <c r="A58" s="77" t="s">
        <v>932</v>
      </c>
      <c r="B58" s="78" t="s">
        <v>928</v>
      </c>
      <c r="C58" s="93" t="s">
        <v>36</v>
      </c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228">
        <f t="shared" si="8"/>
        <v>0</v>
      </c>
      <c r="T58" s="90"/>
    </row>
    <row r="59" spans="1:20" ht="76.5" hidden="1" x14ac:dyDescent="0.2">
      <c r="A59" s="77" t="s">
        <v>932</v>
      </c>
      <c r="B59" s="78" t="s">
        <v>929</v>
      </c>
      <c r="C59" s="93" t="s">
        <v>36</v>
      </c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228">
        <f t="shared" si="8"/>
        <v>0</v>
      </c>
      <c r="T59" s="90"/>
    </row>
    <row r="60" spans="1:20" hidden="1" x14ac:dyDescent="0.2">
      <c r="A60" s="77" t="s">
        <v>932</v>
      </c>
      <c r="B60" s="80" t="s">
        <v>922</v>
      </c>
      <c r="C60" s="93" t="s">
        <v>36</v>
      </c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228">
        <f t="shared" si="8"/>
        <v>0</v>
      </c>
      <c r="T60" s="90"/>
    </row>
    <row r="61" spans="1:20" hidden="1" x14ac:dyDescent="0.2">
      <c r="A61" s="77" t="s">
        <v>932</v>
      </c>
      <c r="B61" s="80" t="s">
        <v>922</v>
      </c>
      <c r="C61" s="93" t="s">
        <v>36</v>
      </c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228">
        <f t="shared" si="8"/>
        <v>0</v>
      </c>
      <c r="T61" s="90"/>
    </row>
    <row r="62" spans="1:20" hidden="1" x14ac:dyDescent="0.2">
      <c r="A62" s="77" t="s">
        <v>85</v>
      </c>
      <c r="B62" s="78" t="s">
        <v>85</v>
      </c>
      <c r="C62" s="93" t="s">
        <v>36</v>
      </c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228">
        <f t="shared" si="8"/>
        <v>0</v>
      </c>
      <c r="T62" s="90"/>
    </row>
    <row r="63" spans="1:20" ht="63.75" hidden="1" x14ac:dyDescent="0.2">
      <c r="A63" s="77" t="s">
        <v>932</v>
      </c>
      <c r="B63" s="78" t="s">
        <v>930</v>
      </c>
      <c r="C63" s="93" t="s">
        <v>36</v>
      </c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228">
        <f t="shared" si="8"/>
        <v>0</v>
      </c>
      <c r="T63" s="90"/>
    </row>
    <row r="64" spans="1:20" hidden="1" x14ac:dyDescent="0.2">
      <c r="A64" s="77" t="s">
        <v>932</v>
      </c>
      <c r="B64" s="80" t="s">
        <v>922</v>
      </c>
      <c r="C64" s="93" t="s">
        <v>36</v>
      </c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228">
        <f t="shared" si="8"/>
        <v>0</v>
      </c>
      <c r="T64" s="90"/>
    </row>
    <row r="65" spans="1:20" hidden="1" x14ac:dyDescent="0.2">
      <c r="A65" s="77" t="s">
        <v>932</v>
      </c>
      <c r="B65" s="80" t="s">
        <v>922</v>
      </c>
      <c r="C65" s="93" t="s">
        <v>36</v>
      </c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228">
        <f t="shared" si="8"/>
        <v>0</v>
      </c>
      <c r="T65" s="90"/>
    </row>
    <row r="66" spans="1:20" hidden="1" x14ac:dyDescent="0.2">
      <c r="A66" s="77" t="s">
        <v>85</v>
      </c>
      <c r="B66" s="78" t="s">
        <v>85</v>
      </c>
      <c r="C66" s="93" t="s">
        <v>36</v>
      </c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228">
        <f t="shared" si="8"/>
        <v>0</v>
      </c>
      <c r="T66" s="90"/>
    </row>
    <row r="67" spans="1:20" ht="76.5" hidden="1" x14ac:dyDescent="0.2">
      <c r="A67" s="77" t="s">
        <v>932</v>
      </c>
      <c r="B67" s="78" t="s">
        <v>933</v>
      </c>
      <c r="C67" s="93" t="s">
        <v>36</v>
      </c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228">
        <f t="shared" si="8"/>
        <v>0</v>
      </c>
      <c r="T67" s="90"/>
    </row>
    <row r="68" spans="1:20" hidden="1" x14ac:dyDescent="0.2">
      <c r="A68" s="77" t="s">
        <v>932</v>
      </c>
      <c r="B68" s="80" t="s">
        <v>922</v>
      </c>
      <c r="C68" s="93" t="s">
        <v>36</v>
      </c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228">
        <f t="shared" si="8"/>
        <v>0</v>
      </c>
      <c r="T68" s="90"/>
    </row>
    <row r="69" spans="1:20" hidden="1" x14ac:dyDescent="0.2">
      <c r="A69" s="77" t="s">
        <v>932</v>
      </c>
      <c r="B69" s="80" t="s">
        <v>922</v>
      </c>
      <c r="C69" s="93" t="s">
        <v>36</v>
      </c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228">
        <f t="shared" si="8"/>
        <v>0</v>
      </c>
      <c r="T69" s="90"/>
    </row>
    <row r="70" spans="1:20" hidden="1" x14ac:dyDescent="0.2">
      <c r="A70" s="77" t="s">
        <v>85</v>
      </c>
      <c r="B70" s="78" t="s">
        <v>85</v>
      </c>
      <c r="C70" s="93" t="s">
        <v>36</v>
      </c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228">
        <f t="shared" si="8"/>
        <v>0</v>
      </c>
      <c r="T70" s="90"/>
    </row>
    <row r="71" spans="1:20" ht="63.75" hidden="1" x14ac:dyDescent="0.2">
      <c r="A71" s="77" t="s">
        <v>934</v>
      </c>
      <c r="B71" s="78" t="s">
        <v>935</v>
      </c>
      <c r="C71" s="93" t="s">
        <v>36</v>
      </c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228">
        <f t="shared" si="8"/>
        <v>0</v>
      </c>
      <c r="T71" s="90"/>
    </row>
    <row r="72" spans="1:20" ht="51" hidden="1" x14ac:dyDescent="0.2">
      <c r="A72" s="77" t="s">
        <v>936</v>
      </c>
      <c r="B72" s="78" t="s">
        <v>937</v>
      </c>
      <c r="C72" s="93" t="s">
        <v>36</v>
      </c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228">
        <f t="shared" si="8"/>
        <v>0</v>
      </c>
      <c r="T72" s="90"/>
    </row>
    <row r="73" spans="1:20" hidden="1" x14ac:dyDescent="0.2">
      <c r="A73" s="77" t="s">
        <v>936</v>
      </c>
      <c r="B73" s="80" t="s">
        <v>922</v>
      </c>
      <c r="C73" s="93" t="s">
        <v>36</v>
      </c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228">
        <f t="shared" si="8"/>
        <v>0</v>
      </c>
      <c r="T73" s="90"/>
    </row>
    <row r="74" spans="1:20" hidden="1" x14ac:dyDescent="0.2">
      <c r="A74" s="77" t="s">
        <v>936</v>
      </c>
      <c r="B74" s="80" t="s">
        <v>922</v>
      </c>
      <c r="C74" s="93" t="s">
        <v>36</v>
      </c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228">
        <f t="shared" si="8"/>
        <v>0</v>
      </c>
      <c r="T74" s="90"/>
    </row>
    <row r="75" spans="1:20" hidden="1" x14ac:dyDescent="0.2">
      <c r="A75" s="77" t="s">
        <v>85</v>
      </c>
      <c r="B75" s="78" t="s">
        <v>85</v>
      </c>
      <c r="C75" s="93" t="s">
        <v>36</v>
      </c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228">
        <f t="shared" si="8"/>
        <v>0</v>
      </c>
      <c r="T75" s="90"/>
    </row>
    <row r="76" spans="1:20" ht="51" hidden="1" x14ac:dyDescent="0.2">
      <c r="A76" s="77" t="s">
        <v>938</v>
      </c>
      <c r="B76" s="78" t="s">
        <v>939</v>
      </c>
      <c r="C76" s="93" t="s">
        <v>36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228">
        <f t="shared" si="8"/>
        <v>0</v>
      </c>
      <c r="T76" s="90"/>
    </row>
    <row r="77" spans="1:20" hidden="1" x14ac:dyDescent="0.2">
      <c r="A77" s="77" t="s">
        <v>938</v>
      </c>
      <c r="B77" s="80" t="s">
        <v>922</v>
      </c>
      <c r="C77" s="93" t="s">
        <v>36</v>
      </c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228">
        <f t="shared" si="8"/>
        <v>0</v>
      </c>
      <c r="T77" s="90"/>
    </row>
    <row r="78" spans="1:20" hidden="1" x14ac:dyDescent="0.2">
      <c r="A78" s="77" t="s">
        <v>938</v>
      </c>
      <c r="B78" s="80" t="s">
        <v>922</v>
      </c>
      <c r="C78" s="93" t="s">
        <v>36</v>
      </c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228">
        <f t="shared" si="8"/>
        <v>0</v>
      </c>
      <c r="T78" s="90"/>
    </row>
    <row r="79" spans="1:20" hidden="1" x14ac:dyDescent="0.2">
      <c r="A79" s="77" t="s">
        <v>85</v>
      </c>
      <c r="B79" s="78" t="s">
        <v>85</v>
      </c>
      <c r="C79" s="93" t="s">
        <v>36</v>
      </c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228">
        <f t="shared" si="8"/>
        <v>0</v>
      </c>
      <c r="T79" s="90"/>
    </row>
    <row r="80" spans="1:20" ht="25.5" x14ac:dyDescent="0.2">
      <c r="A80" s="188" t="s">
        <v>142</v>
      </c>
      <c r="B80" s="184" t="s">
        <v>940</v>
      </c>
      <c r="C80" s="185" t="s">
        <v>36</v>
      </c>
      <c r="D80" s="193">
        <f>D81+D90+D104+D137</f>
        <v>111.8292</v>
      </c>
      <c r="E80" s="193">
        <f t="shared" ref="E80:R80" si="9">E81+E90+E104+E137</f>
        <v>0</v>
      </c>
      <c r="F80" s="193">
        <f t="shared" si="9"/>
        <v>0</v>
      </c>
      <c r="G80" s="193">
        <f t="shared" si="9"/>
        <v>5.6182699999999999</v>
      </c>
      <c r="H80" s="193">
        <f t="shared" si="9"/>
        <v>0</v>
      </c>
      <c r="I80" s="193">
        <f t="shared" si="9"/>
        <v>0</v>
      </c>
      <c r="J80" s="193">
        <f t="shared" si="9"/>
        <v>0</v>
      </c>
      <c r="K80" s="193">
        <f t="shared" si="9"/>
        <v>0</v>
      </c>
      <c r="L80" s="193">
        <f t="shared" si="9"/>
        <v>0</v>
      </c>
      <c r="M80" s="193">
        <f t="shared" si="9"/>
        <v>0</v>
      </c>
      <c r="N80" s="193">
        <f t="shared" si="9"/>
        <v>0</v>
      </c>
      <c r="O80" s="193">
        <f t="shared" si="9"/>
        <v>5.6182699999999999</v>
      </c>
      <c r="P80" s="193">
        <f t="shared" si="9"/>
        <v>0</v>
      </c>
      <c r="Q80" s="193">
        <f t="shared" si="9"/>
        <v>111.8292</v>
      </c>
      <c r="R80" s="193">
        <f t="shared" si="9"/>
        <v>0</v>
      </c>
      <c r="S80" s="194">
        <f t="shared" si="8"/>
        <v>0</v>
      </c>
      <c r="T80" s="195"/>
    </row>
    <row r="81" spans="1:20" ht="39" hidden="1" customHeight="1" x14ac:dyDescent="0.2">
      <c r="A81" s="81" t="s">
        <v>709</v>
      </c>
      <c r="B81" s="82" t="s">
        <v>941</v>
      </c>
      <c r="C81" s="174" t="s">
        <v>36</v>
      </c>
      <c r="D81" s="169">
        <f>D82+D86</f>
        <v>0</v>
      </c>
      <c r="E81" s="169">
        <f t="shared" ref="E81:R81" si="10">E82+E86</f>
        <v>0</v>
      </c>
      <c r="F81" s="169">
        <f t="shared" si="10"/>
        <v>0</v>
      </c>
      <c r="G81" s="169">
        <f t="shared" si="10"/>
        <v>0</v>
      </c>
      <c r="H81" s="169">
        <f t="shared" si="10"/>
        <v>0</v>
      </c>
      <c r="I81" s="169">
        <f t="shared" si="10"/>
        <v>0</v>
      </c>
      <c r="J81" s="169">
        <f t="shared" si="10"/>
        <v>0</v>
      </c>
      <c r="K81" s="169">
        <f t="shared" si="10"/>
        <v>0</v>
      </c>
      <c r="L81" s="169">
        <f t="shared" si="10"/>
        <v>0</v>
      </c>
      <c r="M81" s="169">
        <f t="shared" si="10"/>
        <v>0</v>
      </c>
      <c r="N81" s="169">
        <f t="shared" si="10"/>
        <v>0</v>
      </c>
      <c r="O81" s="169">
        <f t="shared" si="10"/>
        <v>0</v>
      </c>
      <c r="P81" s="169">
        <f t="shared" si="10"/>
        <v>0</v>
      </c>
      <c r="Q81" s="169">
        <f t="shared" si="10"/>
        <v>0</v>
      </c>
      <c r="R81" s="169">
        <f t="shared" si="10"/>
        <v>0</v>
      </c>
      <c r="S81" s="158">
        <f t="shared" si="8"/>
        <v>0</v>
      </c>
      <c r="T81" s="149"/>
    </row>
    <row r="82" spans="1:20" ht="25.5" hidden="1" x14ac:dyDescent="0.2">
      <c r="A82" s="83" t="s">
        <v>711</v>
      </c>
      <c r="B82" s="84" t="s">
        <v>942</v>
      </c>
      <c r="C82" s="175" t="s">
        <v>36</v>
      </c>
      <c r="D82" s="170">
        <f>SUM(D83:D85)</f>
        <v>0</v>
      </c>
      <c r="E82" s="170">
        <f t="shared" ref="E82:R82" si="11">SUM(E83:E85)</f>
        <v>0</v>
      </c>
      <c r="F82" s="170">
        <f t="shared" si="11"/>
        <v>0</v>
      </c>
      <c r="G82" s="170">
        <f t="shared" si="11"/>
        <v>0</v>
      </c>
      <c r="H82" s="170">
        <f t="shared" si="11"/>
        <v>0</v>
      </c>
      <c r="I82" s="170">
        <f t="shared" si="11"/>
        <v>0</v>
      </c>
      <c r="J82" s="170">
        <f t="shared" si="11"/>
        <v>0</v>
      </c>
      <c r="K82" s="170">
        <f t="shared" si="11"/>
        <v>0</v>
      </c>
      <c r="L82" s="170">
        <f t="shared" si="11"/>
        <v>0</v>
      </c>
      <c r="M82" s="170">
        <f t="shared" si="11"/>
        <v>0</v>
      </c>
      <c r="N82" s="170">
        <f t="shared" si="11"/>
        <v>0</v>
      </c>
      <c r="O82" s="170">
        <f t="shared" si="11"/>
        <v>0</v>
      </c>
      <c r="P82" s="170">
        <f t="shared" si="11"/>
        <v>0</v>
      </c>
      <c r="Q82" s="170">
        <f t="shared" si="11"/>
        <v>0</v>
      </c>
      <c r="R82" s="170">
        <f t="shared" si="11"/>
        <v>0</v>
      </c>
      <c r="S82" s="153">
        <f t="shared" si="8"/>
        <v>0</v>
      </c>
      <c r="T82" s="154"/>
    </row>
    <row r="83" spans="1:20" ht="50.45" hidden="1" customHeight="1" x14ac:dyDescent="0.2">
      <c r="A83" s="77" t="s">
        <v>711</v>
      </c>
      <c r="B83" s="80"/>
      <c r="C83" s="95"/>
      <c r="D83" s="131"/>
      <c r="E83" s="131">
        <v>0</v>
      </c>
      <c r="F83" s="131">
        <f>D83-E83</f>
        <v>0</v>
      </c>
      <c r="G83" s="131">
        <f>I83+K83+M83+O83</f>
        <v>0</v>
      </c>
      <c r="H83" s="131">
        <f>J83+L83+N83+P83</f>
        <v>0</v>
      </c>
      <c r="I83" s="131">
        <v>0</v>
      </c>
      <c r="J83" s="131">
        <v>0</v>
      </c>
      <c r="K83" s="131"/>
      <c r="L83" s="131"/>
      <c r="M83" s="131">
        <v>0</v>
      </c>
      <c r="N83" s="131">
        <v>0</v>
      </c>
      <c r="O83" s="131"/>
      <c r="P83" s="131">
        <v>0</v>
      </c>
      <c r="Q83" s="131">
        <f>F83-H83</f>
        <v>0</v>
      </c>
      <c r="R83" s="131">
        <f>H83-G83</f>
        <v>0</v>
      </c>
      <c r="S83" s="94">
        <f t="shared" si="8"/>
        <v>0</v>
      </c>
      <c r="T83" s="76"/>
    </row>
    <row r="84" spans="1:20" hidden="1" x14ac:dyDescent="0.2">
      <c r="A84" s="77" t="s">
        <v>711</v>
      </c>
      <c r="B84" s="80"/>
      <c r="C84" s="95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94">
        <f t="shared" si="8"/>
        <v>0</v>
      </c>
      <c r="T84" s="90"/>
    </row>
    <row r="85" spans="1:20" hidden="1" x14ac:dyDescent="0.2">
      <c r="A85" s="77" t="s">
        <v>85</v>
      </c>
      <c r="B85" s="78"/>
      <c r="C85" s="95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94">
        <f t="shared" si="8"/>
        <v>0</v>
      </c>
      <c r="T85" s="90"/>
    </row>
    <row r="86" spans="1:20" ht="38.25" hidden="1" x14ac:dyDescent="0.2">
      <c r="A86" s="83" t="s">
        <v>716</v>
      </c>
      <c r="B86" s="84" t="s">
        <v>943</v>
      </c>
      <c r="C86" s="175" t="s">
        <v>36</v>
      </c>
      <c r="D86" s="171">
        <f>SUM(D87:D89)</f>
        <v>0</v>
      </c>
      <c r="E86" s="171">
        <f t="shared" ref="E86:R86" si="12">SUM(E87:E89)</f>
        <v>0</v>
      </c>
      <c r="F86" s="171">
        <f t="shared" si="12"/>
        <v>0</v>
      </c>
      <c r="G86" s="171">
        <f t="shared" si="12"/>
        <v>0</v>
      </c>
      <c r="H86" s="171">
        <f t="shared" si="12"/>
        <v>0</v>
      </c>
      <c r="I86" s="171">
        <f t="shared" si="12"/>
        <v>0</v>
      </c>
      <c r="J86" s="171">
        <f t="shared" si="12"/>
        <v>0</v>
      </c>
      <c r="K86" s="171">
        <f t="shared" si="12"/>
        <v>0</v>
      </c>
      <c r="L86" s="171">
        <f t="shared" si="12"/>
        <v>0</v>
      </c>
      <c r="M86" s="171">
        <f t="shared" si="12"/>
        <v>0</v>
      </c>
      <c r="N86" s="171">
        <f t="shared" si="12"/>
        <v>0</v>
      </c>
      <c r="O86" s="171">
        <f t="shared" si="12"/>
        <v>0</v>
      </c>
      <c r="P86" s="171">
        <f t="shared" si="12"/>
        <v>0</v>
      </c>
      <c r="Q86" s="171">
        <f t="shared" si="12"/>
        <v>0</v>
      </c>
      <c r="R86" s="171">
        <f t="shared" si="12"/>
        <v>0</v>
      </c>
      <c r="S86" s="156">
        <f t="shared" si="8"/>
        <v>0</v>
      </c>
      <c r="T86" s="154"/>
    </row>
    <row r="87" spans="1:20" hidden="1" x14ac:dyDescent="0.2">
      <c r="A87" s="77" t="s">
        <v>716</v>
      </c>
      <c r="B87" s="80" t="s">
        <v>922</v>
      </c>
      <c r="C87" s="93" t="s">
        <v>36</v>
      </c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94">
        <f t="shared" si="8"/>
        <v>0</v>
      </c>
      <c r="T87" s="90"/>
    </row>
    <row r="88" spans="1:20" hidden="1" x14ac:dyDescent="0.2">
      <c r="A88" s="77" t="s">
        <v>716</v>
      </c>
      <c r="B88" s="80" t="s">
        <v>922</v>
      </c>
      <c r="C88" s="93" t="s">
        <v>36</v>
      </c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94">
        <f t="shared" si="8"/>
        <v>0</v>
      </c>
      <c r="T88" s="90"/>
    </row>
    <row r="89" spans="1:20" hidden="1" x14ac:dyDescent="0.2">
      <c r="A89" s="77" t="s">
        <v>85</v>
      </c>
      <c r="B89" s="78" t="s">
        <v>85</v>
      </c>
      <c r="C89" s="93" t="s">
        <v>36</v>
      </c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94">
        <f t="shared" si="8"/>
        <v>0</v>
      </c>
      <c r="T89" s="90"/>
    </row>
    <row r="90" spans="1:20" ht="25.5" hidden="1" x14ac:dyDescent="0.2">
      <c r="A90" s="81" t="s">
        <v>725</v>
      </c>
      <c r="B90" s="82" t="s">
        <v>946</v>
      </c>
      <c r="C90" s="174" t="s">
        <v>36</v>
      </c>
      <c r="D90" s="169">
        <f>D91+D100</f>
        <v>0</v>
      </c>
      <c r="E90" s="169">
        <f t="shared" ref="E90:R90" si="13">E91+E100</f>
        <v>0</v>
      </c>
      <c r="F90" s="169">
        <f t="shared" si="13"/>
        <v>0</v>
      </c>
      <c r="G90" s="169">
        <f t="shared" si="13"/>
        <v>0</v>
      </c>
      <c r="H90" s="169">
        <f t="shared" si="13"/>
        <v>0</v>
      </c>
      <c r="I90" s="169">
        <f t="shared" si="13"/>
        <v>0</v>
      </c>
      <c r="J90" s="169">
        <f t="shared" si="13"/>
        <v>0</v>
      </c>
      <c r="K90" s="169">
        <f t="shared" si="13"/>
        <v>0</v>
      </c>
      <c r="L90" s="169">
        <f t="shared" si="13"/>
        <v>0</v>
      </c>
      <c r="M90" s="169">
        <f t="shared" si="13"/>
        <v>0</v>
      </c>
      <c r="N90" s="169">
        <f t="shared" si="13"/>
        <v>0</v>
      </c>
      <c r="O90" s="169">
        <f t="shared" si="13"/>
        <v>0</v>
      </c>
      <c r="P90" s="169">
        <f t="shared" si="13"/>
        <v>0</v>
      </c>
      <c r="Q90" s="169">
        <f t="shared" si="13"/>
        <v>0</v>
      </c>
      <c r="R90" s="169">
        <f t="shared" si="13"/>
        <v>0</v>
      </c>
      <c r="S90" s="158">
        <f t="shared" si="8"/>
        <v>0</v>
      </c>
      <c r="T90" s="149"/>
    </row>
    <row r="91" spans="1:20" ht="23.45" hidden="1" customHeight="1" x14ac:dyDescent="0.2">
      <c r="A91" s="83" t="s">
        <v>945</v>
      </c>
      <c r="B91" s="84" t="s">
        <v>34</v>
      </c>
      <c r="C91" s="175" t="s">
        <v>36</v>
      </c>
      <c r="D91" s="170">
        <f>SUM(D92:D99)</f>
        <v>0</v>
      </c>
      <c r="E91" s="170">
        <f t="shared" ref="E91:R91" si="14">SUM(E92:E99)</f>
        <v>0</v>
      </c>
      <c r="F91" s="170">
        <f t="shared" si="14"/>
        <v>0</v>
      </c>
      <c r="G91" s="170">
        <f t="shared" si="14"/>
        <v>0</v>
      </c>
      <c r="H91" s="170">
        <f t="shared" si="14"/>
        <v>0</v>
      </c>
      <c r="I91" s="170">
        <f t="shared" si="14"/>
        <v>0</v>
      </c>
      <c r="J91" s="170">
        <f t="shared" si="14"/>
        <v>0</v>
      </c>
      <c r="K91" s="170">
        <f t="shared" si="14"/>
        <v>0</v>
      </c>
      <c r="L91" s="170">
        <f t="shared" si="14"/>
        <v>0</v>
      </c>
      <c r="M91" s="170">
        <f t="shared" si="14"/>
        <v>0</v>
      </c>
      <c r="N91" s="170">
        <f t="shared" si="14"/>
        <v>0</v>
      </c>
      <c r="O91" s="170">
        <f t="shared" si="14"/>
        <v>0</v>
      </c>
      <c r="P91" s="170">
        <f t="shared" si="14"/>
        <v>0</v>
      </c>
      <c r="Q91" s="170">
        <f t="shared" si="14"/>
        <v>0</v>
      </c>
      <c r="R91" s="170">
        <f t="shared" si="14"/>
        <v>0</v>
      </c>
      <c r="S91" s="153">
        <f t="shared" ref="S91:S154" si="15">IFERROR(R91/I91,0%)</f>
        <v>0</v>
      </c>
      <c r="T91" s="154"/>
    </row>
    <row r="92" spans="1:20" hidden="1" x14ac:dyDescent="0.2">
      <c r="A92" s="77" t="s">
        <v>945</v>
      </c>
      <c r="B92" s="80"/>
      <c r="C92" s="95"/>
      <c r="D92" s="131"/>
      <c r="E92" s="131">
        <v>0</v>
      </c>
      <c r="F92" s="131">
        <f>D92-E92</f>
        <v>0</v>
      </c>
      <c r="G92" s="131">
        <f t="shared" ref="G92:G99" si="16">I92+K92+M92+O92</f>
        <v>0</v>
      </c>
      <c r="H92" s="131">
        <f t="shared" ref="H92:H99" si="17">J92+L92+N92+P92</f>
        <v>0</v>
      </c>
      <c r="I92" s="131">
        <v>0</v>
      </c>
      <c r="J92" s="131">
        <v>0</v>
      </c>
      <c r="K92" s="131"/>
      <c r="L92" s="131">
        <v>0</v>
      </c>
      <c r="M92" s="131">
        <v>0</v>
      </c>
      <c r="N92" s="131">
        <v>0</v>
      </c>
      <c r="O92" s="131"/>
      <c r="P92" s="131"/>
      <c r="Q92" s="131">
        <f t="shared" ref="Q92:Q99" si="18">F92-H92</f>
        <v>0</v>
      </c>
      <c r="R92" s="131">
        <f>H92-G92</f>
        <v>0</v>
      </c>
      <c r="S92" s="94">
        <f t="shared" si="15"/>
        <v>0</v>
      </c>
      <c r="T92" s="274"/>
    </row>
    <row r="93" spans="1:20" hidden="1" x14ac:dyDescent="0.2">
      <c r="A93" s="77" t="s">
        <v>945</v>
      </c>
      <c r="B93" s="80"/>
      <c r="C93" s="95"/>
      <c r="D93" s="131"/>
      <c r="E93" s="131">
        <v>0</v>
      </c>
      <c r="F93" s="131">
        <f t="shared" ref="F93:F99" si="19">D93-E93</f>
        <v>0</v>
      </c>
      <c r="G93" s="131">
        <f t="shared" si="16"/>
        <v>0</v>
      </c>
      <c r="H93" s="131">
        <f t="shared" si="17"/>
        <v>0</v>
      </c>
      <c r="I93" s="131">
        <v>0</v>
      </c>
      <c r="J93" s="131">
        <v>0</v>
      </c>
      <c r="K93" s="131"/>
      <c r="L93" s="131">
        <v>0</v>
      </c>
      <c r="M93" s="131">
        <v>0</v>
      </c>
      <c r="N93" s="131">
        <v>0</v>
      </c>
      <c r="O93" s="131"/>
      <c r="P93" s="131"/>
      <c r="Q93" s="131">
        <f t="shared" si="18"/>
        <v>0</v>
      </c>
      <c r="R93" s="131">
        <f t="shared" ref="R93:R99" si="20">H93-G93</f>
        <v>0</v>
      </c>
      <c r="S93" s="94">
        <f t="shared" si="15"/>
        <v>0</v>
      </c>
      <c r="T93" s="275"/>
    </row>
    <row r="94" spans="1:20" hidden="1" x14ac:dyDescent="0.2">
      <c r="A94" s="77" t="s">
        <v>945</v>
      </c>
      <c r="B94" s="80"/>
      <c r="C94" s="95"/>
      <c r="D94" s="131"/>
      <c r="E94" s="131">
        <v>0</v>
      </c>
      <c r="F94" s="131">
        <f t="shared" si="19"/>
        <v>0</v>
      </c>
      <c r="G94" s="131">
        <f t="shared" si="16"/>
        <v>0</v>
      </c>
      <c r="H94" s="131">
        <f t="shared" si="17"/>
        <v>0</v>
      </c>
      <c r="I94" s="131">
        <v>0</v>
      </c>
      <c r="J94" s="131">
        <v>0</v>
      </c>
      <c r="K94" s="131"/>
      <c r="L94" s="131">
        <v>0</v>
      </c>
      <c r="M94" s="131">
        <v>0</v>
      </c>
      <c r="N94" s="131">
        <v>0</v>
      </c>
      <c r="O94" s="131"/>
      <c r="P94" s="131"/>
      <c r="Q94" s="131">
        <f t="shared" si="18"/>
        <v>0</v>
      </c>
      <c r="R94" s="131">
        <f t="shared" si="20"/>
        <v>0</v>
      </c>
      <c r="S94" s="94">
        <f t="shared" si="15"/>
        <v>0</v>
      </c>
      <c r="T94" s="275"/>
    </row>
    <row r="95" spans="1:20" hidden="1" x14ac:dyDescent="0.2">
      <c r="A95" s="77" t="s">
        <v>945</v>
      </c>
      <c r="B95" s="80"/>
      <c r="C95" s="95"/>
      <c r="D95" s="131"/>
      <c r="E95" s="131">
        <v>0</v>
      </c>
      <c r="F95" s="131">
        <f t="shared" si="19"/>
        <v>0</v>
      </c>
      <c r="G95" s="131">
        <f t="shared" si="16"/>
        <v>0</v>
      </c>
      <c r="H95" s="131">
        <f t="shared" si="17"/>
        <v>0</v>
      </c>
      <c r="I95" s="131">
        <v>0</v>
      </c>
      <c r="J95" s="131">
        <v>0</v>
      </c>
      <c r="K95" s="131"/>
      <c r="L95" s="131">
        <v>0</v>
      </c>
      <c r="M95" s="131">
        <v>0</v>
      </c>
      <c r="N95" s="131">
        <v>0</v>
      </c>
      <c r="O95" s="131"/>
      <c r="P95" s="131"/>
      <c r="Q95" s="131">
        <f t="shared" si="18"/>
        <v>0</v>
      </c>
      <c r="R95" s="131">
        <f t="shared" si="20"/>
        <v>0</v>
      </c>
      <c r="S95" s="94">
        <f t="shared" si="15"/>
        <v>0</v>
      </c>
      <c r="T95" s="275"/>
    </row>
    <row r="96" spans="1:20" hidden="1" x14ac:dyDescent="0.2">
      <c r="A96" s="77" t="s">
        <v>945</v>
      </c>
      <c r="B96" s="80"/>
      <c r="C96" s="95"/>
      <c r="D96" s="131"/>
      <c r="E96" s="131">
        <v>0</v>
      </c>
      <c r="F96" s="131">
        <f t="shared" si="19"/>
        <v>0</v>
      </c>
      <c r="G96" s="131">
        <f t="shared" si="16"/>
        <v>0</v>
      </c>
      <c r="H96" s="131">
        <f t="shared" si="17"/>
        <v>0</v>
      </c>
      <c r="I96" s="131">
        <v>0</v>
      </c>
      <c r="J96" s="131">
        <v>0</v>
      </c>
      <c r="K96" s="131"/>
      <c r="L96" s="131">
        <v>0</v>
      </c>
      <c r="M96" s="131">
        <v>0</v>
      </c>
      <c r="N96" s="131">
        <v>0</v>
      </c>
      <c r="O96" s="131"/>
      <c r="P96" s="131"/>
      <c r="Q96" s="131">
        <f t="shared" si="18"/>
        <v>0</v>
      </c>
      <c r="R96" s="131">
        <f t="shared" si="20"/>
        <v>0</v>
      </c>
      <c r="S96" s="94">
        <f t="shared" si="15"/>
        <v>0</v>
      </c>
      <c r="T96" s="275"/>
    </row>
    <row r="97" spans="1:20" hidden="1" x14ac:dyDescent="0.2">
      <c r="A97" s="77" t="s">
        <v>945</v>
      </c>
      <c r="B97" s="80"/>
      <c r="C97" s="95"/>
      <c r="D97" s="131"/>
      <c r="E97" s="131">
        <v>0</v>
      </c>
      <c r="F97" s="131">
        <f t="shared" si="19"/>
        <v>0</v>
      </c>
      <c r="G97" s="131">
        <f t="shared" si="16"/>
        <v>0</v>
      </c>
      <c r="H97" s="131">
        <f t="shared" si="17"/>
        <v>0</v>
      </c>
      <c r="I97" s="131">
        <v>0</v>
      </c>
      <c r="J97" s="131">
        <v>0</v>
      </c>
      <c r="K97" s="131"/>
      <c r="L97" s="131">
        <v>0</v>
      </c>
      <c r="M97" s="131">
        <v>0</v>
      </c>
      <c r="N97" s="131">
        <v>0</v>
      </c>
      <c r="O97" s="131"/>
      <c r="P97" s="131"/>
      <c r="Q97" s="131">
        <f t="shared" si="18"/>
        <v>0</v>
      </c>
      <c r="R97" s="131">
        <f t="shared" si="20"/>
        <v>0</v>
      </c>
      <c r="S97" s="94">
        <f t="shared" si="15"/>
        <v>0</v>
      </c>
      <c r="T97" s="275"/>
    </row>
    <row r="98" spans="1:20" hidden="1" x14ac:dyDescent="0.2">
      <c r="A98" s="77" t="s">
        <v>945</v>
      </c>
      <c r="B98" s="80"/>
      <c r="C98" s="95"/>
      <c r="D98" s="131"/>
      <c r="E98" s="131">
        <v>0</v>
      </c>
      <c r="F98" s="131">
        <f t="shared" si="19"/>
        <v>0</v>
      </c>
      <c r="G98" s="131">
        <f t="shared" si="16"/>
        <v>0</v>
      </c>
      <c r="H98" s="131">
        <f t="shared" si="17"/>
        <v>0</v>
      </c>
      <c r="I98" s="131">
        <v>0</v>
      </c>
      <c r="J98" s="131">
        <v>0</v>
      </c>
      <c r="K98" s="131"/>
      <c r="L98" s="131">
        <v>0</v>
      </c>
      <c r="M98" s="131">
        <v>0</v>
      </c>
      <c r="N98" s="131">
        <v>0</v>
      </c>
      <c r="O98" s="131"/>
      <c r="P98" s="131"/>
      <c r="Q98" s="131">
        <f t="shared" si="18"/>
        <v>0</v>
      </c>
      <c r="R98" s="131">
        <f t="shared" si="20"/>
        <v>0</v>
      </c>
      <c r="S98" s="94">
        <f t="shared" si="15"/>
        <v>0</v>
      </c>
      <c r="T98" s="275"/>
    </row>
    <row r="99" spans="1:20" hidden="1" x14ac:dyDescent="0.2">
      <c r="A99" s="77" t="s">
        <v>945</v>
      </c>
      <c r="B99" s="119"/>
      <c r="C99" s="95"/>
      <c r="D99" s="131"/>
      <c r="E99" s="131">
        <v>0</v>
      </c>
      <c r="F99" s="131">
        <f t="shared" si="19"/>
        <v>0</v>
      </c>
      <c r="G99" s="131">
        <f t="shared" si="16"/>
        <v>0</v>
      </c>
      <c r="H99" s="131">
        <f t="shared" si="17"/>
        <v>0</v>
      </c>
      <c r="I99" s="131">
        <v>0</v>
      </c>
      <c r="J99" s="131">
        <v>0</v>
      </c>
      <c r="K99" s="131"/>
      <c r="L99" s="131">
        <v>0</v>
      </c>
      <c r="M99" s="131">
        <v>0</v>
      </c>
      <c r="N99" s="131"/>
      <c r="O99" s="131"/>
      <c r="P99" s="131"/>
      <c r="Q99" s="131">
        <f t="shared" si="18"/>
        <v>0</v>
      </c>
      <c r="R99" s="131">
        <f t="shared" si="20"/>
        <v>0</v>
      </c>
      <c r="S99" s="94">
        <f t="shared" si="15"/>
        <v>0</v>
      </c>
      <c r="T99" s="281"/>
    </row>
    <row r="100" spans="1:20" ht="25.5" hidden="1" x14ac:dyDescent="0.2">
      <c r="A100" s="83" t="s">
        <v>1</v>
      </c>
      <c r="B100" s="84" t="s">
        <v>2</v>
      </c>
      <c r="C100" s="84" t="s">
        <v>36</v>
      </c>
      <c r="D100" s="172">
        <f>SUM(D101:D103)</f>
        <v>0</v>
      </c>
      <c r="E100" s="172">
        <f t="shared" ref="E100:R100" si="21">SUM(E101:E103)</f>
        <v>0</v>
      </c>
      <c r="F100" s="172">
        <f t="shared" si="21"/>
        <v>0</v>
      </c>
      <c r="G100" s="172">
        <f t="shared" si="21"/>
        <v>0</v>
      </c>
      <c r="H100" s="172">
        <f t="shared" si="21"/>
        <v>0</v>
      </c>
      <c r="I100" s="172">
        <f t="shared" si="21"/>
        <v>0</v>
      </c>
      <c r="J100" s="172">
        <f t="shared" si="21"/>
        <v>0</v>
      </c>
      <c r="K100" s="172">
        <f t="shared" si="21"/>
        <v>0</v>
      </c>
      <c r="L100" s="172">
        <f t="shared" si="21"/>
        <v>0</v>
      </c>
      <c r="M100" s="172">
        <f t="shared" si="21"/>
        <v>0</v>
      </c>
      <c r="N100" s="172">
        <f t="shared" si="21"/>
        <v>0</v>
      </c>
      <c r="O100" s="172">
        <f t="shared" si="21"/>
        <v>0</v>
      </c>
      <c r="P100" s="172">
        <f t="shared" si="21"/>
        <v>0</v>
      </c>
      <c r="Q100" s="172">
        <f t="shared" si="21"/>
        <v>0</v>
      </c>
      <c r="R100" s="172">
        <f t="shared" si="21"/>
        <v>0</v>
      </c>
      <c r="S100" s="251">
        <f t="shared" si="15"/>
        <v>0</v>
      </c>
      <c r="T100" s="84"/>
    </row>
    <row r="101" spans="1:20" hidden="1" x14ac:dyDescent="0.2">
      <c r="A101" s="77" t="s">
        <v>1</v>
      </c>
      <c r="B101" s="80" t="s">
        <v>922</v>
      </c>
      <c r="C101" s="95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94">
        <f t="shared" si="15"/>
        <v>0</v>
      </c>
      <c r="T101" s="90"/>
    </row>
    <row r="102" spans="1:20" hidden="1" x14ac:dyDescent="0.2">
      <c r="A102" s="77" t="s">
        <v>1</v>
      </c>
      <c r="B102" s="80" t="s">
        <v>922</v>
      </c>
      <c r="C102" s="95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94">
        <f t="shared" si="15"/>
        <v>0</v>
      </c>
      <c r="T102" s="90"/>
    </row>
    <row r="103" spans="1:20" hidden="1" x14ac:dyDescent="0.2">
      <c r="A103" s="77" t="s">
        <v>85</v>
      </c>
      <c r="B103" s="78" t="s">
        <v>85</v>
      </c>
      <c r="C103" s="95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94">
        <f t="shared" si="15"/>
        <v>0</v>
      </c>
      <c r="T103" s="90"/>
    </row>
    <row r="104" spans="1:20" ht="27" customHeight="1" x14ac:dyDescent="0.2">
      <c r="A104" s="81" t="s">
        <v>727</v>
      </c>
      <c r="B104" s="82" t="s">
        <v>3</v>
      </c>
      <c r="C104" s="174" t="s">
        <v>36</v>
      </c>
      <c r="D104" s="169">
        <f>D105+D109+D113+D117+D121+D125+D129+D133</f>
        <v>111.8292</v>
      </c>
      <c r="E104" s="169">
        <f t="shared" ref="E104:R104" si="22">E105+E109+E113+E117+E121+E125+E129+E133</f>
        <v>0</v>
      </c>
      <c r="F104" s="169">
        <f t="shared" si="22"/>
        <v>0</v>
      </c>
      <c r="G104" s="169">
        <f t="shared" si="22"/>
        <v>5.6182699999999999</v>
      </c>
      <c r="H104" s="169">
        <f t="shared" si="22"/>
        <v>0</v>
      </c>
      <c r="I104" s="169">
        <f t="shared" si="22"/>
        <v>0</v>
      </c>
      <c r="J104" s="169">
        <f t="shared" si="22"/>
        <v>0</v>
      </c>
      <c r="K104" s="169">
        <f t="shared" si="22"/>
        <v>0</v>
      </c>
      <c r="L104" s="169">
        <f t="shared" si="22"/>
        <v>0</v>
      </c>
      <c r="M104" s="169">
        <f t="shared" si="22"/>
        <v>0</v>
      </c>
      <c r="N104" s="169">
        <f t="shared" si="22"/>
        <v>0</v>
      </c>
      <c r="O104" s="169">
        <f t="shared" si="22"/>
        <v>5.6182699999999999</v>
      </c>
      <c r="P104" s="169">
        <f t="shared" si="22"/>
        <v>0</v>
      </c>
      <c r="Q104" s="169">
        <f t="shared" si="22"/>
        <v>111.8292</v>
      </c>
      <c r="R104" s="169">
        <f t="shared" si="22"/>
        <v>0</v>
      </c>
      <c r="S104" s="158">
        <f t="shared" si="15"/>
        <v>0</v>
      </c>
      <c r="T104" s="149"/>
    </row>
    <row r="105" spans="1:20" ht="25.5" hidden="1" x14ac:dyDescent="0.2">
      <c r="A105" s="83" t="s">
        <v>729</v>
      </c>
      <c r="B105" s="84" t="s">
        <v>4</v>
      </c>
      <c r="C105" s="84" t="s">
        <v>36</v>
      </c>
      <c r="D105" s="172">
        <f>SUM(D106:D108)</f>
        <v>0</v>
      </c>
      <c r="E105" s="172">
        <f t="shared" ref="E105:R105" si="23">SUM(E106:E108)</f>
        <v>0</v>
      </c>
      <c r="F105" s="172">
        <f t="shared" si="23"/>
        <v>0</v>
      </c>
      <c r="G105" s="172">
        <f t="shared" si="23"/>
        <v>0</v>
      </c>
      <c r="H105" s="172">
        <f t="shared" si="23"/>
        <v>0</v>
      </c>
      <c r="I105" s="172">
        <f t="shared" si="23"/>
        <v>0</v>
      </c>
      <c r="J105" s="172">
        <f t="shared" si="23"/>
        <v>0</v>
      </c>
      <c r="K105" s="172">
        <f t="shared" si="23"/>
        <v>0</v>
      </c>
      <c r="L105" s="172">
        <f t="shared" si="23"/>
        <v>0</v>
      </c>
      <c r="M105" s="172">
        <f t="shared" si="23"/>
        <v>0</v>
      </c>
      <c r="N105" s="172">
        <f t="shared" si="23"/>
        <v>0</v>
      </c>
      <c r="O105" s="172">
        <f t="shared" si="23"/>
        <v>0</v>
      </c>
      <c r="P105" s="172">
        <f t="shared" si="23"/>
        <v>0</v>
      </c>
      <c r="Q105" s="172">
        <f t="shared" si="23"/>
        <v>0</v>
      </c>
      <c r="R105" s="172">
        <f t="shared" si="23"/>
        <v>0</v>
      </c>
      <c r="S105" s="84">
        <f t="shared" si="15"/>
        <v>0</v>
      </c>
      <c r="T105" s="84"/>
    </row>
    <row r="106" spans="1:20" hidden="1" x14ac:dyDescent="0.2">
      <c r="A106" s="77" t="s">
        <v>729</v>
      </c>
      <c r="B106" s="80" t="s">
        <v>922</v>
      </c>
      <c r="C106" s="84"/>
      <c r="D106" s="172"/>
      <c r="E106" s="172"/>
      <c r="F106" s="172"/>
      <c r="G106" s="172"/>
      <c r="H106" s="172"/>
      <c r="I106" s="172"/>
      <c r="J106" s="172"/>
      <c r="K106" s="172"/>
      <c r="L106" s="172"/>
      <c r="M106" s="172"/>
      <c r="N106" s="172"/>
      <c r="O106" s="172"/>
      <c r="P106" s="172"/>
      <c r="Q106" s="172"/>
      <c r="R106" s="172"/>
      <c r="S106" s="84">
        <f t="shared" si="15"/>
        <v>0</v>
      </c>
      <c r="T106" s="84"/>
    </row>
    <row r="107" spans="1:20" hidden="1" x14ac:dyDescent="0.2">
      <c r="A107" s="77" t="s">
        <v>729</v>
      </c>
      <c r="B107" s="80" t="s">
        <v>922</v>
      </c>
      <c r="C107" s="84"/>
      <c r="D107" s="172"/>
      <c r="E107" s="172"/>
      <c r="F107" s="172"/>
      <c r="G107" s="172"/>
      <c r="H107" s="172"/>
      <c r="I107" s="172"/>
      <c r="J107" s="172"/>
      <c r="K107" s="172"/>
      <c r="L107" s="172"/>
      <c r="M107" s="172"/>
      <c r="N107" s="172"/>
      <c r="O107" s="172"/>
      <c r="P107" s="172"/>
      <c r="Q107" s="172"/>
      <c r="R107" s="172"/>
      <c r="S107" s="84">
        <f t="shared" si="15"/>
        <v>0</v>
      </c>
      <c r="T107" s="84"/>
    </row>
    <row r="108" spans="1:20" hidden="1" x14ac:dyDescent="0.2">
      <c r="A108" s="77" t="s">
        <v>85</v>
      </c>
      <c r="B108" s="78" t="s">
        <v>85</v>
      </c>
      <c r="C108" s="84"/>
      <c r="D108" s="172"/>
      <c r="E108" s="172"/>
      <c r="F108" s="172"/>
      <c r="G108" s="172"/>
      <c r="H108" s="172"/>
      <c r="I108" s="172"/>
      <c r="J108" s="172"/>
      <c r="K108" s="172"/>
      <c r="L108" s="172"/>
      <c r="M108" s="172"/>
      <c r="N108" s="172"/>
      <c r="O108" s="172"/>
      <c r="P108" s="172"/>
      <c r="Q108" s="172"/>
      <c r="R108" s="172"/>
      <c r="S108" s="84">
        <f t="shared" si="15"/>
        <v>0</v>
      </c>
      <c r="T108" s="84"/>
    </row>
    <row r="109" spans="1:20" ht="25.5" hidden="1" x14ac:dyDescent="0.2">
      <c r="A109" s="83" t="s">
        <v>732</v>
      </c>
      <c r="B109" s="84" t="s">
        <v>5</v>
      </c>
      <c r="C109" s="84" t="s">
        <v>36</v>
      </c>
      <c r="D109" s="172">
        <f>SUM(D110:D112)</f>
        <v>0</v>
      </c>
      <c r="E109" s="172">
        <f t="shared" ref="E109:R109" si="24">SUM(E110:E112)</f>
        <v>0</v>
      </c>
      <c r="F109" s="172">
        <f t="shared" si="24"/>
        <v>0</v>
      </c>
      <c r="G109" s="172">
        <f t="shared" si="24"/>
        <v>0</v>
      </c>
      <c r="H109" s="172">
        <f t="shared" si="24"/>
        <v>0</v>
      </c>
      <c r="I109" s="172">
        <f t="shared" si="24"/>
        <v>0</v>
      </c>
      <c r="J109" s="172">
        <f t="shared" si="24"/>
        <v>0</v>
      </c>
      <c r="K109" s="172">
        <f t="shared" si="24"/>
        <v>0</v>
      </c>
      <c r="L109" s="172">
        <f t="shared" si="24"/>
        <v>0</v>
      </c>
      <c r="M109" s="172">
        <f t="shared" si="24"/>
        <v>0</v>
      </c>
      <c r="N109" s="172">
        <f t="shared" si="24"/>
        <v>0</v>
      </c>
      <c r="O109" s="172">
        <f t="shared" si="24"/>
        <v>0</v>
      </c>
      <c r="P109" s="172">
        <f t="shared" si="24"/>
        <v>0</v>
      </c>
      <c r="Q109" s="172">
        <f t="shared" si="24"/>
        <v>0</v>
      </c>
      <c r="R109" s="172">
        <f t="shared" si="24"/>
        <v>0</v>
      </c>
      <c r="S109" s="84">
        <f t="shared" si="15"/>
        <v>0</v>
      </c>
      <c r="T109" s="84"/>
    </row>
    <row r="110" spans="1:20" hidden="1" x14ac:dyDescent="0.2">
      <c r="A110" s="77" t="s">
        <v>732</v>
      </c>
      <c r="B110" s="80" t="s">
        <v>922</v>
      </c>
      <c r="C110" s="84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2"/>
      <c r="S110" s="84">
        <f t="shared" si="15"/>
        <v>0</v>
      </c>
      <c r="T110" s="84"/>
    </row>
    <row r="111" spans="1:20" hidden="1" x14ac:dyDescent="0.2">
      <c r="A111" s="77" t="s">
        <v>732</v>
      </c>
      <c r="B111" s="80" t="s">
        <v>922</v>
      </c>
      <c r="C111" s="84"/>
      <c r="D111" s="172"/>
      <c r="E111" s="172"/>
      <c r="F111" s="172"/>
      <c r="G111" s="172"/>
      <c r="H111" s="172"/>
      <c r="I111" s="172"/>
      <c r="J111" s="172"/>
      <c r="K111" s="172"/>
      <c r="L111" s="172"/>
      <c r="M111" s="172"/>
      <c r="N111" s="172"/>
      <c r="O111" s="172"/>
      <c r="P111" s="172"/>
      <c r="Q111" s="172"/>
      <c r="R111" s="172"/>
      <c r="S111" s="84">
        <f t="shared" si="15"/>
        <v>0</v>
      </c>
      <c r="T111" s="84"/>
    </row>
    <row r="112" spans="1:20" hidden="1" x14ac:dyDescent="0.2">
      <c r="A112" s="77" t="s">
        <v>85</v>
      </c>
      <c r="B112" s="78" t="s">
        <v>85</v>
      </c>
      <c r="C112" s="84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2"/>
      <c r="S112" s="84">
        <f t="shared" si="15"/>
        <v>0</v>
      </c>
      <c r="T112" s="84"/>
    </row>
    <row r="113" spans="1:20" ht="25.5" hidden="1" x14ac:dyDescent="0.2">
      <c r="A113" s="83" t="s">
        <v>733</v>
      </c>
      <c r="B113" s="84" t="s">
        <v>6</v>
      </c>
      <c r="C113" s="84" t="s">
        <v>36</v>
      </c>
      <c r="D113" s="172">
        <f>SUM(D114:D116)</f>
        <v>0</v>
      </c>
      <c r="E113" s="172">
        <f t="shared" ref="E113:R113" si="25">SUM(E114:E116)</f>
        <v>0</v>
      </c>
      <c r="F113" s="172">
        <f t="shared" si="25"/>
        <v>0</v>
      </c>
      <c r="G113" s="172">
        <f t="shared" si="25"/>
        <v>0</v>
      </c>
      <c r="H113" s="172">
        <f t="shared" si="25"/>
        <v>0</v>
      </c>
      <c r="I113" s="172">
        <f t="shared" si="25"/>
        <v>0</v>
      </c>
      <c r="J113" s="172">
        <f t="shared" si="25"/>
        <v>0</v>
      </c>
      <c r="K113" s="172">
        <f t="shared" si="25"/>
        <v>0</v>
      </c>
      <c r="L113" s="172">
        <f t="shared" si="25"/>
        <v>0</v>
      </c>
      <c r="M113" s="172">
        <f t="shared" si="25"/>
        <v>0</v>
      </c>
      <c r="N113" s="172">
        <f t="shared" si="25"/>
        <v>0</v>
      </c>
      <c r="O113" s="172">
        <f t="shared" si="25"/>
        <v>0</v>
      </c>
      <c r="P113" s="172">
        <f t="shared" si="25"/>
        <v>0</v>
      </c>
      <c r="Q113" s="172">
        <f t="shared" si="25"/>
        <v>0</v>
      </c>
      <c r="R113" s="172">
        <f t="shared" si="25"/>
        <v>0</v>
      </c>
      <c r="S113" s="84">
        <f t="shared" si="15"/>
        <v>0</v>
      </c>
      <c r="T113" s="84"/>
    </row>
    <row r="114" spans="1:20" hidden="1" x14ac:dyDescent="0.2">
      <c r="A114" s="77" t="s">
        <v>733</v>
      </c>
      <c r="B114" s="80" t="s">
        <v>922</v>
      </c>
      <c r="C114" s="84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  <c r="Q114" s="172"/>
      <c r="R114" s="172"/>
      <c r="S114" s="84">
        <f t="shared" si="15"/>
        <v>0</v>
      </c>
      <c r="T114" s="84"/>
    </row>
    <row r="115" spans="1:20" hidden="1" x14ac:dyDescent="0.2">
      <c r="A115" s="77" t="s">
        <v>733</v>
      </c>
      <c r="B115" s="80" t="s">
        <v>922</v>
      </c>
      <c r="C115" s="84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172"/>
      <c r="S115" s="84">
        <f t="shared" si="15"/>
        <v>0</v>
      </c>
      <c r="T115" s="84"/>
    </row>
    <row r="116" spans="1:20" hidden="1" x14ac:dyDescent="0.2">
      <c r="A116" s="77" t="s">
        <v>85</v>
      </c>
      <c r="B116" s="78" t="s">
        <v>85</v>
      </c>
      <c r="C116" s="84"/>
      <c r="D116" s="172"/>
      <c r="E116" s="172"/>
      <c r="F116" s="172"/>
      <c r="G116" s="172"/>
      <c r="H116" s="172"/>
      <c r="I116" s="172"/>
      <c r="J116" s="172"/>
      <c r="K116" s="172"/>
      <c r="L116" s="172"/>
      <c r="M116" s="172"/>
      <c r="N116" s="172"/>
      <c r="O116" s="172"/>
      <c r="P116" s="172"/>
      <c r="Q116" s="172"/>
      <c r="R116" s="172"/>
      <c r="S116" s="84">
        <f t="shared" si="15"/>
        <v>0</v>
      </c>
      <c r="T116" s="84"/>
    </row>
    <row r="117" spans="1:20" ht="25.5" hidden="1" x14ac:dyDescent="0.2">
      <c r="A117" s="83" t="s">
        <v>734</v>
      </c>
      <c r="B117" s="84" t="s">
        <v>7</v>
      </c>
      <c r="C117" s="84" t="s">
        <v>36</v>
      </c>
      <c r="D117" s="172">
        <f>SUM(D118:D120)</f>
        <v>0</v>
      </c>
      <c r="E117" s="172">
        <f t="shared" ref="E117:R117" si="26">SUM(E118:E120)</f>
        <v>0</v>
      </c>
      <c r="F117" s="172">
        <f t="shared" si="26"/>
        <v>0</v>
      </c>
      <c r="G117" s="172">
        <f t="shared" si="26"/>
        <v>0</v>
      </c>
      <c r="H117" s="172">
        <f t="shared" si="26"/>
        <v>0</v>
      </c>
      <c r="I117" s="172">
        <f t="shared" si="26"/>
        <v>0</v>
      </c>
      <c r="J117" s="172">
        <f t="shared" si="26"/>
        <v>0</v>
      </c>
      <c r="K117" s="172">
        <f t="shared" si="26"/>
        <v>0</v>
      </c>
      <c r="L117" s="172">
        <f t="shared" si="26"/>
        <v>0</v>
      </c>
      <c r="M117" s="172">
        <f t="shared" si="26"/>
        <v>0</v>
      </c>
      <c r="N117" s="172">
        <f t="shared" si="26"/>
        <v>0</v>
      </c>
      <c r="O117" s="172">
        <f t="shared" si="26"/>
        <v>0</v>
      </c>
      <c r="P117" s="172">
        <f t="shared" si="26"/>
        <v>0</v>
      </c>
      <c r="Q117" s="172">
        <f t="shared" si="26"/>
        <v>0</v>
      </c>
      <c r="R117" s="172">
        <f t="shared" si="26"/>
        <v>0</v>
      </c>
      <c r="S117" s="84">
        <f t="shared" si="15"/>
        <v>0</v>
      </c>
      <c r="T117" s="84"/>
    </row>
    <row r="118" spans="1:20" hidden="1" x14ac:dyDescent="0.2">
      <c r="A118" s="77" t="s">
        <v>734</v>
      </c>
      <c r="B118" s="80" t="s">
        <v>922</v>
      </c>
      <c r="C118" s="95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94">
        <f t="shared" si="15"/>
        <v>0</v>
      </c>
      <c r="T118" s="90"/>
    </row>
    <row r="119" spans="1:20" hidden="1" x14ac:dyDescent="0.2">
      <c r="A119" s="77" t="s">
        <v>734</v>
      </c>
      <c r="B119" s="80" t="s">
        <v>922</v>
      </c>
      <c r="C119" s="95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94">
        <f t="shared" si="15"/>
        <v>0</v>
      </c>
      <c r="T119" s="90"/>
    </row>
    <row r="120" spans="1:20" hidden="1" x14ac:dyDescent="0.2">
      <c r="A120" s="77" t="s">
        <v>85</v>
      </c>
      <c r="B120" s="78" t="s">
        <v>85</v>
      </c>
      <c r="C120" s="95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94">
        <f t="shared" si="15"/>
        <v>0</v>
      </c>
      <c r="T120" s="90"/>
    </row>
    <row r="121" spans="1:20" ht="30" customHeight="1" x14ac:dyDescent="0.2">
      <c r="A121" s="83" t="s">
        <v>735</v>
      </c>
      <c r="B121" s="84" t="s">
        <v>8</v>
      </c>
      <c r="C121" s="175" t="s">
        <v>36</v>
      </c>
      <c r="D121" s="170">
        <f>SUM(D122:D124)</f>
        <v>111.8292</v>
      </c>
      <c r="E121" s="170">
        <f t="shared" ref="E121:Q121" si="27">SUM(E122:E124)</f>
        <v>0</v>
      </c>
      <c r="F121" s="170">
        <f t="shared" si="27"/>
        <v>0</v>
      </c>
      <c r="G121" s="170">
        <f t="shared" si="27"/>
        <v>5.6182699999999999</v>
      </c>
      <c r="H121" s="170">
        <f t="shared" si="27"/>
        <v>0</v>
      </c>
      <c r="I121" s="170">
        <f t="shared" si="27"/>
        <v>0</v>
      </c>
      <c r="J121" s="170">
        <f t="shared" si="27"/>
        <v>0</v>
      </c>
      <c r="K121" s="170">
        <f t="shared" si="27"/>
        <v>0</v>
      </c>
      <c r="L121" s="170">
        <f t="shared" si="27"/>
        <v>0</v>
      </c>
      <c r="M121" s="170">
        <f t="shared" si="27"/>
        <v>0</v>
      </c>
      <c r="N121" s="170">
        <f t="shared" si="27"/>
        <v>0</v>
      </c>
      <c r="O121" s="170">
        <f t="shared" si="27"/>
        <v>5.6182699999999999</v>
      </c>
      <c r="P121" s="170">
        <f t="shared" si="27"/>
        <v>0</v>
      </c>
      <c r="Q121" s="170">
        <f t="shared" si="27"/>
        <v>111.8292</v>
      </c>
      <c r="R121" s="170">
        <f>SUM(R122:R124)</f>
        <v>0</v>
      </c>
      <c r="S121" s="153">
        <f t="shared" si="15"/>
        <v>0</v>
      </c>
      <c r="T121" s="154"/>
    </row>
    <row r="122" spans="1:20" ht="25.5" x14ac:dyDescent="0.2">
      <c r="A122" s="77" t="s">
        <v>735</v>
      </c>
      <c r="B122" s="85" t="s">
        <v>994</v>
      </c>
      <c r="C122" s="95" t="s">
        <v>972</v>
      </c>
      <c r="D122" s="176">
        <f>93.191*1.2</f>
        <v>111.8292</v>
      </c>
      <c r="E122" s="131">
        <v>0</v>
      </c>
      <c r="F122" s="131">
        <v>0</v>
      </c>
      <c r="G122" s="131">
        <f t="shared" ref="G122:H124" si="28">I122+K122+M122+O122</f>
        <v>5.6182699999999999</v>
      </c>
      <c r="H122" s="131">
        <f>J122+L122+N122+P122</f>
        <v>0</v>
      </c>
      <c r="I122" s="131">
        <v>0</v>
      </c>
      <c r="J122" s="131">
        <v>0</v>
      </c>
      <c r="K122" s="131">
        <v>0</v>
      </c>
      <c r="L122" s="131">
        <v>0</v>
      </c>
      <c r="M122" s="131">
        <v>0</v>
      </c>
      <c r="N122" s="131"/>
      <c r="O122" s="131">
        <v>5.6182699999999999</v>
      </c>
      <c r="P122" s="131"/>
      <c r="Q122" s="131">
        <f>D122-H122</f>
        <v>111.8292</v>
      </c>
      <c r="R122" s="131">
        <f>J122-I122+L122-K122</f>
        <v>0</v>
      </c>
      <c r="S122" s="94">
        <f>IFERROR(R122/(I122+K122),0%)</f>
        <v>0</v>
      </c>
      <c r="T122" s="218"/>
    </row>
    <row r="123" spans="1:20" ht="13.15" hidden="1" customHeight="1" x14ac:dyDescent="0.2">
      <c r="A123" s="77" t="s">
        <v>735</v>
      </c>
      <c r="B123" s="86"/>
      <c r="C123" s="95"/>
      <c r="D123" s="131"/>
      <c r="E123" s="131">
        <v>0</v>
      </c>
      <c r="F123" s="131">
        <f>D123-E123</f>
        <v>0</v>
      </c>
      <c r="G123" s="131">
        <f t="shared" si="28"/>
        <v>0</v>
      </c>
      <c r="H123" s="131">
        <f t="shared" si="28"/>
        <v>0</v>
      </c>
      <c r="I123" s="131">
        <v>0</v>
      </c>
      <c r="J123" s="131">
        <v>0</v>
      </c>
      <c r="K123" s="131">
        <v>0</v>
      </c>
      <c r="L123" s="131">
        <v>0</v>
      </c>
      <c r="M123" s="131">
        <v>0</v>
      </c>
      <c r="N123" s="131"/>
      <c r="O123" s="131"/>
      <c r="P123" s="131">
        <v>0</v>
      </c>
      <c r="Q123" s="131">
        <f>F123-H123</f>
        <v>0</v>
      </c>
      <c r="R123" s="131">
        <f>H123-G123</f>
        <v>0</v>
      </c>
      <c r="S123" s="94">
        <f t="shared" si="15"/>
        <v>0</v>
      </c>
      <c r="T123" s="216"/>
    </row>
    <row r="124" spans="1:20" ht="13.15" hidden="1" customHeight="1" x14ac:dyDescent="0.2">
      <c r="A124" s="77" t="s">
        <v>735</v>
      </c>
      <c r="B124" s="86"/>
      <c r="C124" s="95"/>
      <c r="D124" s="131"/>
      <c r="E124" s="131">
        <v>0</v>
      </c>
      <c r="F124" s="131">
        <f>D124-E124</f>
        <v>0</v>
      </c>
      <c r="G124" s="131">
        <f t="shared" si="28"/>
        <v>0</v>
      </c>
      <c r="H124" s="131">
        <f t="shared" si="28"/>
        <v>0</v>
      </c>
      <c r="I124" s="131">
        <v>0</v>
      </c>
      <c r="J124" s="131">
        <v>0</v>
      </c>
      <c r="K124" s="131">
        <v>0</v>
      </c>
      <c r="L124" s="131">
        <v>0</v>
      </c>
      <c r="M124" s="131">
        <v>0</v>
      </c>
      <c r="N124" s="131"/>
      <c r="O124" s="131"/>
      <c r="P124" s="131"/>
      <c r="Q124" s="131">
        <f>F124-H124</f>
        <v>0</v>
      </c>
      <c r="R124" s="131">
        <f>H124-G124</f>
        <v>0</v>
      </c>
      <c r="S124" s="94">
        <f t="shared" si="15"/>
        <v>0</v>
      </c>
      <c r="T124" s="217"/>
    </row>
    <row r="125" spans="1:20" ht="38.450000000000003" hidden="1" customHeight="1" x14ac:dyDescent="0.2">
      <c r="A125" s="83" t="s">
        <v>736</v>
      </c>
      <c r="B125" s="84" t="s">
        <v>9</v>
      </c>
      <c r="C125" s="84" t="s">
        <v>36</v>
      </c>
      <c r="D125" s="172">
        <f>SUM(D126:D128)</f>
        <v>0</v>
      </c>
      <c r="E125" s="172">
        <f t="shared" ref="E125:R125" si="29">SUM(E126:E128)</f>
        <v>0</v>
      </c>
      <c r="F125" s="172">
        <f t="shared" si="29"/>
        <v>0</v>
      </c>
      <c r="G125" s="172">
        <f t="shared" si="29"/>
        <v>0</v>
      </c>
      <c r="H125" s="172">
        <f t="shared" si="29"/>
        <v>0</v>
      </c>
      <c r="I125" s="172">
        <f t="shared" si="29"/>
        <v>0</v>
      </c>
      <c r="J125" s="172">
        <f t="shared" si="29"/>
        <v>0</v>
      </c>
      <c r="K125" s="172">
        <f t="shared" si="29"/>
        <v>0</v>
      </c>
      <c r="L125" s="172">
        <f t="shared" si="29"/>
        <v>0</v>
      </c>
      <c r="M125" s="172">
        <f t="shared" si="29"/>
        <v>0</v>
      </c>
      <c r="N125" s="172">
        <f t="shared" si="29"/>
        <v>0</v>
      </c>
      <c r="O125" s="172">
        <f t="shared" si="29"/>
        <v>0</v>
      </c>
      <c r="P125" s="172">
        <f t="shared" si="29"/>
        <v>0</v>
      </c>
      <c r="Q125" s="172">
        <f t="shared" si="29"/>
        <v>0</v>
      </c>
      <c r="R125" s="172">
        <f t="shared" si="29"/>
        <v>0</v>
      </c>
      <c r="S125" s="84">
        <f t="shared" si="15"/>
        <v>0</v>
      </c>
      <c r="T125" s="84"/>
    </row>
    <row r="126" spans="1:20" hidden="1" x14ac:dyDescent="0.2">
      <c r="A126" s="77" t="s">
        <v>736</v>
      </c>
      <c r="B126" s="80" t="s">
        <v>922</v>
      </c>
      <c r="C126" s="84"/>
      <c r="D126" s="172"/>
      <c r="E126" s="172"/>
      <c r="F126" s="172"/>
      <c r="G126" s="172"/>
      <c r="H126" s="172"/>
      <c r="I126" s="172"/>
      <c r="J126" s="172"/>
      <c r="K126" s="172"/>
      <c r="L126" s="172"/>
      <c r="M126" s="172"/>
      <c r="N126" s="172"/>
      <c r="O126" s="172"/>
      <c r="P126" s="172"/>
      <c r="Q126" s="172"/>
      <c r="R126" s="172"/>
      <c r="S126" s="84">
        <f t="shared" si="15"/>
        <v>0</v>
      </c>
      <c r="T126" s="84"/>
    </row>
    <row r="127" spans="1:20" hidden="1" x14ac:dyDescent="0.2">
      <c r="A127" s="77" t="s">
        <v>736</v>
      </c>
      <c r="B127" s="80" t="s">
        <v>922</v>
      </c>
      <c r="C127" s="84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2"/>
      <c r="S127" s="84">
        <f t="shared" si="15"/>
        <v>0</v>
      </c>
      <c r="T127" s="84"/>
    </row>
    <row r="128" spans="1:20" hidden="1" x14ac:dyDescent="0.2">
      <c r="A128" s="77" t="s">
        <v>85</v>
      </c>
      <c r="B128" s="78" t="s">
        <v>85</v>
      </c>
      <c r="C128" s="84"/>
      <c r="D128" s="172"/>
      <c r="E128" s="172"/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2"/>
      <c r="S128" s="84">
        <f t="shared" si="15"/>
        <v>0</v>
      </c>
      <c r="T128" s="84"/>
    </row>
    <row r="129" spans="1:20" ht="39.6" hidden="1" customHeight="1" x14ac:dyDescent="0.2">
      <c r="A129" s="83" t="s">
        <v>737</v>
      </c>
      <c r="B129" s="84" t="s">
        <v>10</v>
      </c>
      <c r="C129" s="84" t="s">
        <v>36</v>
      </c>
      <c r="D129" s="172">
        <f>SUM(D130:D132)</f>
        <v>0</v>
      </c>
      <c r="E129" s="172">
        <f t="shared" ref="E129:R129" si="30">SUM(E130:E132)</f>
        <v>0</v>
      </c>
      <c r="F129" s="172">
        <f t="shared" si="30"/>
        <v>0</v>
      </c>
      <c r="G129" s="172">
        <f t="shared" si="30"/>
        <v>0</v>
      </c>
      <c r="H129" s="172">
        <f t="shared" si="30"/>
        <v>0</v>
      </c>
      <c r="I129" s="172">
        <f t="shared" si="30"/>
        <v>0</v>
      </c>
      <c r="J129" s="172">
        <f t="shared" si="30"/>
        <v>0</v>
      </c>
      <c r="K129" s="172">
        <f t="shared" si="30"/>
        <v>0</v>
      </c>
      <c r="L129" s="172">
        <f t="shared" si="30"/>
        <v>0</v>
      </c>
      <c r="M129" s="172">
        <f t="shared" si="30"/>
        <v>0</v>
      </c>
      <c r="N129" s="172">
        <f t="shared" si="30"/>
        <v>0</v>
      </c>
      <c r="O129" s="172">
        <f t="shared" si="30"/>
        <v>0</v>
      </c>
      <c r="P129" s="172">
        <f t="shared" si="30"/>
        <v>0</v>
      </c>
      <c r="Q129" s="172">
        <f t="shared" si="30"/>
        <v>0</v>
      </c>
      <c r="R129" s="172">
        <f t="shared" si="30"/>
        <v>0</v>
      </c>
      <c r="S129" s="84">
        <f t="shared" si="15"/>
        <v>0</v>
      </c>
      <c r="T129" s="84"/>
    </row>
    <row r="130" spans="1:20" hidden="1" x14ac:dyDescent="0.2">
      <c r="A130" s="77" t="s">
        <v>737</v>
      </c>
      <c r="B130" s="80" t="s">
        <v>922</v>
      </c>
      <c r="C130" s="84"/>
      <c r="D130" s="172"/>
      <c r="E130" s="172"/>
      <c r="F130" s="172"/>
      <c r="G130" s="172"/>
      <c r="H130" s="172"/>
      <c r="I130" s="172"/>
      <c r="J130" s="172"/>
      <c r="K130" s="172"/>
      <c r="L130" s="172"/>
      <c r="M130" s="172"/>
      <c r="N130" s="172"/>
      <c r="O130" s="172"/>
      <c r="P130" s="172"/>
      <c r="Q130" s="172"/>
      <c r="R130" s="172"/>
      <c r="S130" s="84">
        <f t="shared" si="15"/>
        <v>0</v>
      </c>
      <c r="T130" s="84"/>
    </row>
    <row r="131" spans="1:20" hidden="1" x14ac:dyDescent="0.2">
      <c r="A131" s="77" t="s">
        <v>737</v>
      </c>
      <c r="B131" s="80" t="s">
        <v>922</v>
      </c>
      <c r="C131" s="84"/>
      <c r="D131" s="172"/>
      <c r="E131" s="172"/>
      <c r="F131" s="172"/>
      <c r="G131" s="172"/>
      <c r="H131" s="172"/>
      <c r="I131" s="172"/>
      <c r="J131" s="172"/>
      <c r="K131" s="172"/>
      <c r="L131" s="172"/>
      <c r="M131" s="172"/>
      <c r="N131" s="172"/>
      <c r="O131" s="172"/>
      <c r="P131" s="172"/>
      <c r="Q131" s="172"/>
      <c r="R131" s="172"/>
      <c r="S131" s="84">
        <f t="shared" si="15"/>
        <v>0</v>
      </c>
      <c r="T131" s="84"/>
    </row>
    <row r="132" spans="1:20" hidden="1" x14ac:dyDescent="0.2">
      <c r="A132" s="77" t="s">
        <v>85</v>
      </c>
      <c r="B132" s="78" t="s">
        <v>85</v>
      </c>
      <c r="C132" s="84"/>
      <c r="D132" s="172"/>
      <c r="E132" s="172"/>
      <c r="F132" s="172"/>
      <c r="G132" s="172"/>
      <c r="H132" s="172"/>
      <c r="I132" s="172"/>
      <c r="J132" s="172"/>
      <c r="K132" s="172"/>
      <c r="L132" s="172"/>
      <c r="M132" s="172"/>
      <c r="N132" s="172"/>
      <c r="O132" s="172"/>
      <c r="P132" s="172"/>
      <c r="Q132" s="172"/>
      <c r="R132" s="172"/>
      <c r="S132" s="84">
        <f t="shared" si="15"/>
        <v>0</v>
      </c>
      <c r="T132" s="84"/>
    </row>
    <row r="133" spans="1:20" ht="37.9" hidden="1" customHeight="1" x14ac:dyDescent="0.2">
      <c r="A133" s="83" t="s">
        <v>11</v>
      </c>
      <c r="B133" s="84" t="s">
        <v>12</v>
      </c>
      <c r="C133" s="84" t="s">
        <v>36</v>
      </c>
      <c r="D133" s="172">
        <f>SUM(D134:D136)</f>
        <v>0</v>
      </c>
      <c r="E133" s="172">
        <f t="shared" ref="E133:R133" si="31">SUM(E134:E136)</f>
        <v>0</v>
      </c>
      <c r="F133" s="172">
        <f t="shared" si="31"/>
        <v>0</v>
      </c>
      <c r="G133" s="172">
        <f t="shared" si="31"/>
        <v>0</v>
      </c>
      <c r="H133" s="172">
        <f t="shared" si="31"/>
        <v>0</v>
      </c>
      <c r="I133" s="172">
        <f t="shared" si="31"/>
        <v>0</v>
      </c>
      <c r="J133" s="172">
        <f t="shared" si="31"/>
        <v>0</v>
      </c>
      <c r="K133" s="172">
        <f t="shared" si="31"/>
        <v>0</v>
      </c>
      <c r="L133" s="172">
        <f t="shared" si="31"/>
        <v>0</v>
      </c>
      <c r="M133" s="172">
        <f t="shared" si="31"/>
        <v>0</v>
      </c>
      <c r="N133" s="172">
        <f t="shared" si="31"/>
        <v>0</v>
      </c>
      <c r="O133" s="172">
        <f t="shared" si="31"/>
        <v>0</v>
      </c>
      <c r="P133" s="172">
        <f t="shared" si="31"/>
        <v>0</v>
      </c>
      <c r="Q133" s="172">
        <f t="shared" si="31"/>
        <v>0</v>
      </c>
      <c r="R133" s="172">
        <f t="shared" si="31"/>
        <v>0</v>
      </c>
      <c r="S133" s="84">
        <f t="shared" si="15"/>
        <v>0</v>
      </c>
      <c r="T133" s="84"/>
    </row>
    <row r="134" spans="1:20" hidden="1" x14ac:dyDescent="0.2">
      <c r="A134" s="77" t="s">
        <v>11</v>
      </c>
      <c r="B134" s="80" t="s">
        <v>922</v>
      </c>
      <c r="C134" s="95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94">
        <f t="shared" si="15"/>
        <v>0</v>
      </c>
      <c r="T134" s="90"/>
    </row>
    <row r="135" spans="1:20" hidden="1" x14ac:dyDescent="0.2">
      <c r="A135" s="77" t="s">
        <v>11</v>
      </c>
      <c r="B135" s="80" t="s">
        <v>922</v>
      </c>
      <c r="C135" s="95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94">
        <f t="shared" si="15"/>
        <v>0</v>
      </c>
      <c r="T135" s="90"/>
    </row>
    <row r="136" spans="1:20" hidden="1" x14ac:dyDescent="0.2">
      <c r="A136" s="77" t="s">
        <v>85</v>
      </c>
      <c r="B136" s="78" t="s">
        <v>85</v>
      </c>
      <c r="C136" s="95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94">
        <f t="shared" si="15"/>
        <v>0</v>
      </c>
      <c r="T136" s="90"/>
    </row>
    <row r="137" spans="1:20" ht="24.6" hidden="1" customHeight="1" x14ac:dyDescent="0.2">
      <c r="A137" s="81" t="s">
        <v>13</v>
      </c>
      <c r="B137" s="82" t="s">
        <v>14</v>
      </c>
      <c r="C137" s="174" t="s">
        <v>36</v>
      </c>
      <c r="D137" s="173">
        <f>D138+D142</f>
        <v>0</v>
      </c>
      <c r="E137" s="173">
        <f t="shared" ref="E137:R137" si="32">E138+E142</f>
        <v>0</v>
      </c>
      <c r="F137" s="173">
        <f t="shared" si="32"/>
        <v>0</v>
      </c>
      <c r="G137" s="173">
        <f t="shared" si="32"/>
        <v>0</v>
      </c>
      <c r="H137" s="173">
        <f t="shared" si="32"/>
        <v>0</v>
      </c>
      <c r="I137" s="173">
        <f t="shared" si="32"/>
        <v>0</v>
      </c>
      <c r="J137" s="173">
        <f t="shared" si="32"/>
        <v>0</v>
      </c>
      <c r="K137" s="173">
        <f t="shared" si="32"/>
        <v>0</v>
      </c>
      <c r="L137" s="173">
        <f t="shared" si="32"/>
        <v>0</v>
      </c>
      <c r="M137" s="173">
        <f t="shared" si="32"/>
        <v>0</v>
      </c>
      <c r="N137" s="173">
        <f t="shared" si="32"/>
        <v>0</v>
      </c>
      <c r="O137" s="173">
        <f t="shared" si="32"/>
        <v>0</v>
      </c>
      <c r="P137" s="173">
        <f t="shared" si="32"/>
        <v>0</v>
      </c>
      <c r="Q137" s="173">
        <f t="shared" si="32"/>
        <v>0</v>
      </c>
      <c r="R137" s="173">
        <f t="shared" si="32"/>
        <v>0</v>
      </c>
      <c r="S137" s="148">
        <f t="shared" si="15"/>
        <v>0</v>
      </c>
      <c r="T137" s="149"/>
    </row>
    <row r="138" spans="1:20" ht="25.5" hidden="1" x14ac:dyDescent="0.2">
      <c r="A138" s="83" t="s">
        <v>15</v>
      </c>
      <c r="B138" s="84" t="s">
        <v>16</v>
      </c>
      <c r="C138" s="84" t="s">
        <v>36</v>
      </c>
      <c r="D138" s="172">
        <f>SUM(D139:D141)</f>
        <v>0</v>
      </c>
      <c r="E138" s="172">
        <f t="shared" ref="E138:R138" si="33">SUM(E139:E141)</f>
        <v>0</v>
      </c>
      <c r="F138" s="172">
        <f t="shared" si="33"/>
        <v>0</v>
      </c>
      <c r="G138" s="172">
        <f t="shared" si="33"/>
        <v>0</v>
      </c>
      <c r="H138" s="172">
        <f t="shared" si="33"/>
        <v>0</v>
      </c>
      <c r="I138" s="172">
        <f t="shared" si="33"/>
        <v>0</v>
      </c>
      <c r="J138" s="172">
        <f t="shared" si="33"/>
        <v>0</v>
      </c>
      <c r="K138" s="172">
        <f t="shared" si="33"/>
        <v>0</v>
      </c>
      <c r="L138" s="172">
        <f t="shared" si="33"/>
        <v>0</v>
      </c>
      <c r="M138" s="172">
        <f t="shared" si="33"/>
        <v>0</v>
      </c>
      <c r="N138" s="172">
        <f t="shared" si="33"/>
        <v>0</v>
      </c>
      <c r="O138" s="172">
        <f t="shared" si="33"/>
        <v>0</v>
      </c>
      <c r="P138" s="172">
        <f t="shared" si="33"/>
        <v>0</v>
      </c>
      <c r="Q138" s="172">
        <f t="shared" si="33"/>
        <v>0</v>
      </c>
      <c r="R138" s="172">
        <f t="shared" si="33"/>
        <v>0</v>
      </c>
      <c r="S138" s="84">
        <f t="shared" si="15"/>
        <v>0</v>
      </c>
      <c r="T138" s="84"/>
    </row>
    <row r="139" spans="1:20" hidden="1" x14ac:dyDescent="0.2">
      <c r="A139" s="77" t="s">
        <v>15</v>
      </c>
      <c r="B139" s="80" t="s">
        <v>922</v>
      </c>
      <c r="C139" s="84"/>
      <c r="D139" s="172"/>
      <c r="E139" s="172"/>
      <c r="F139" s="172"/>
      <c r="G139" s="172"/>
      <c r="H139" s="172"/>
      <c r="I139" s="172"/>
      <c r="J139" s="172"/>
      <c r="K139" s="172"/>
      <c r="L139" s="172"/>
      <c r="M139" s="172"/>
      <c r="N139" s="172"/>
      <c r="O139" s="172"/>
      <c r="P139" s="172"/>
      <c r="Q139" s="172"/>
      <c r="R139" s="172"/>
      <c r="S139" s="84">
        <f t="shared" si="15"/>
        <v>0</v>
      </c>
      <c r="T139" s="84"/>
    </row>
    <row r="140" spans="1:20" hidden="1" x14ac:dyDescent="0.2">
      <c r="A140" s="77" t="s">
        <v>15</v>
      </c>
      <c r="B140" s="80" t="s">
        <v>922</v>
      </c>
      <c r="C140" s="84"/>
      <c r="D140" s="172"/>
      <c r="E140" s="172"/>
      <c r="F140" s="172"/>
      <c r="G140" s="172"/>
      <c r="H140" s="172"/>
      <c r="I140" s="172"/>
      <c r="J140" s="172"/>
      <c r="K140" s="172"/>
      <c r="L140" s="172"/>
      <c r="M140" s="172"/>
      <c r="N140" s="172"/>
      <c r="O140" s="172"/>
      <c r="P140" s="172"/>
      <c r="Q140" s="172"/>
      <c r="R140" s="172"/>
      <c r="S140" s="84">
        <f t="shared" si="15"/>
        <v>0</v>
      </c>
      <c r="T140" s="84"/>
    </row>
    <row r="141" spans="1:20" hidden="1" x14ac:dyDescent="0.2">
      <c r="A141" s="77" t="s">
        <v>85</v>
      </c>
      <c r="B141" s="78" t="s">
        <v>85</v>
      </c>
      <c r="C141" s="84"/>
      <c r="D141" s="172"/>
      <c r="E141" s="172"/>
      <c r="F141" s="172"/>
      <c r="G141" s="172"/>
      <c r="H141" s="172"/>
      <c r="I141" s="172"/>
      <c r="J141" s="172"/>
      <c r="K141" s="172"/>
      <c r="L141" s="172"/>
      <c r="M141" s="172"/>
      <c r="N141" s="172"/>
      <c r="O141" s="172"/>
      <c r="P141" s="172"/>
      <c r="Q141" s="172"/>
      <c r="R141" s="172"/>
      <c r="S141" s="84">
        <f t="shared" si="15"/>
        <v>0</v>
      </c>
      <c r="T141" s="84"/>
    </row>
    <row r="142" spans="1:20" ht="25.5" hidden="1" x14ac:dyDescent="0.2">
      <c r="A142" s="83" t="s">
        <v>17</v>
      </c>
      <c r="B142" s="84" t="s">
        <v>18</v>
      </c>
      <c r="C142" s="84" t="s">
        <v>36</v>
      </c>
      <c r="D142" s="172">
        <f>SUM(D143:D145)</f>
        <v>0</v>
      </c>
      <c r="E142" s="172">
        <f t="shared" ref="E142:R142" si="34">SUM(E143:E145)</f>
        <v>0</v>
      </c>
      <c r="F142" s="172">
        <f t="shared" si="34"/>
        <v>0</v>
      </c>
      <c r="G142" s="172">
        <f t="shared" si="34"/>
        <v>0</v>
      </c>
      <c r="H142" s="172">
        <f t="shared" si="34"/>
        <v>0</v>
      </c>
      <c r="I142" s="172">
        <f t="shared" si="34"/>
        <v>0</v>
      </c>
      <c r="J142" s="172">
        <f t="shared" si="34"/>
        <v>0</v>
      </c>
      <c r="K142" s="172">
        <f t="shared" si="34"/>
        <v>0</v>
      </c>
      <c r="L142" s="172">
        <f t="shared" si="34"/>
        <v>0</v>
      </c>
      <c r="M142" s="172">
        <f t="shared" si="34"/>
        <v>0</v>
      </c>
      <c r="N142" s="172">
        <f t="shared" si="34"/>
        <v>0</v>
      </c>
      <c r="O142" s="172">
        <f t="shared" si="34"/>
        <v>0</v>
      </c>
      <c r="P142" s="172">
        <f t="shared" si="34"/>
        <v>0</v>
      </c>
      <c r="Q142" s="172">
        <f t="shared" si="34"/>
        <v>0</v>
      </c>
      <c r="R142" s="172">
        <f t="shared" si="34"/>
        <v>0</v>
      </c>
      <c r="S142" s="84">
        <f t="shared" si="15"/>
        <v>0</v>
      </c>
      <c r="T142" s="84"/>
    </row>
    <row r="143" spans="1:20" hidden="1" x14ac:dyDescent="0.2">
      <c r="A143" s="77" t="s">
        <v>17</v>
      </c>
      <c r="B143" s="80" t="s">
        <v>922</v>
      </c>
      <c r="C143" s="95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94">
        <f t="shared" si="15"/>
        <v>0</v>
      </c>
      <c r="T143" s="90"/>
    </row>
    <row r="144" spans="1:20" hidden="1" x14ac:dyDescent="0.2">
      <c r="A144" s="77" t="s">
        <v>17</v>
      </c>
      <c r="B144" s="80" t="s">
        <v>922</v>
      </c>
      <c r="C144" s="95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94">
        <f t="shared" si="15"/>
        <v>0</v>
      </c>
      <c r="T144" s="90"/>
    </row>
    <row r="145" spans="1:20" hidden="1" x14ac:dyDescent="0.2">
      <c r="A145" s="77" t="s">
        <v>85</v>
      </c>
      <c r="B145" s="78" t="s">
        <v>85</v>
      </c>
      <c r="C145" s="95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94">
        <f t="shared" si="15"/>
        <v>0</v>
      </c>
      <c r="T145" s="90"/>
    </row>
    <row r="146" spans="1:20" ht="39" hidden="1" customHeight="1" x14ac:dyDescent="0.2">
      <c r="A146" s="188" t="s">
        <v>144</v>
      </c>
      <c r="B146" s="184" t="s">
        <v>19</v>
      </c>
      <c r="C146" s="198" t="s">
        <v>36</v>
      </c>
      <c r="D146" s="196">
        <f>D147+D151</f>
        <v>0</v>
      </c>
      <c r="E146" s="196">
        <f t="shared" ref="E146:R146" si="35">E147+E151</f>
        <v>0</v>
      </c>
      <c r="F146" s="196">
        <f t="shared" si="35"/>
        <v>0</v>
      </c>
      <c r="G146" s="196">
        <f t="shared" si="35"/>
        <v>0</v>
      </c>
      <c r="H146" s="196">
        <f t="shared" si="35"/>
        <v>0</v>
      </c>
      <c r="I146" s="196">
        <f t="shared" si="35"/>
        <v>0</v>
      </c>
      <c r="J146" s="196">
        <f t="shared" si="35"/>
        <v>0</v>
      </c>
      <c r="K146" s="196">
        <f t="shared" si="35"/>
        <v>0</v>
      </c>
      <c r="L146" s="196">
        <f t="shared" si="35"/>
        <v>0</v>
      </c>
      <c r="M146" s="196">
        <f t="shared" si="35"/>
        <v>0</v>
      </c>
      <c r="N146" s="196">
        <f t="shared" si="35"/>
        <v>0</v>
      </c>
      <c r="O146" s="196">
        <f t="shared" si="35"/>
        <v>0</v>
      </c>
      <c r="P146" s="196">
        <f t="shared" si="35"/>
        <v>0</v>
      </c>
      <c r="Q146" s="196">
        <f t="shared" si="35"/>
        <v>0</v>
      </c>
      <c r="R146" s="196">
        <f t="shared" si="35"/>
        <v>0</v>
      </c>
      <c r="S146" s="197">
        <f t="shared" si="15"/>
        <v>0</v>
      </c>
      <c r="T146" s="195"/>
    </row>
    <row r="147" spans="1:20" ht="38.25" hidden="1" x14ac:dyDescent="0.2">
      <c r="A147" s="77" t="s">
        <v>20</v>
      </c>
      <c r="B147" s="78" t="s">
        <v>21</v>
      </c>
      <c r="C147" s="93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94">
        <f t="shared" si="15"/>
        <v>0</v>
      </c>
      <c r="T147" s="90"/>
    </row>
    <row r="148" spans="1:20" hidden="1" x14ac:dyDescent="0.2">
      <c r="A148" s="77" t="s">
        <v>20</v>
      </c>
      <c r="B148" s="80" t="s">
        <v>922</v>
      </c>
      <c r="C148" s="93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94">
        <f t="shared" si="15"/>
        <v>0</v>
      </c>
      <c r="T148" s="90"/>
    </row>
    <row r="149" spans="1:20" hidden="1" x14ac:dyDescent="0.2">
      <c r="A149" s="77" t="s">
        <v>20</v>
      </c>
      <c r="B149" s="80" t="s">
        <v>922</v>
      </c>
      <c r="C149" s="93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94">
        <f t="shared" si="15"/>
        <v>0</v>
      </c>
      <c r="T149" s="90"/>
    </row>
    <row r="150" spans="1:20" hidden="1" x14ac:dyDescent="0.2">
      <c r="A150" s="77" t="s">
        <v>85</v>
      </c>
      <c r="B150" s="87" t="s">
        <v>85</v>
      </c>
      <c r="C150" s="93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94">
        <f t="shared" si="15"/>
        <v>0</v>
      </c>
      <c r="T150" s="90"/>
    </row>
    <row r="151" spans="1:20" ht="38.25" hidden="1" x14ac:dyDescent="0.2">
      <c r="A151" s="77" t="s">
        <v>22</v>
      </c>
      <c r="B151" s="78" t="s">
        <v>23</v>
      </c>
      <c r="C151" s="93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94">
        <f t="shared" si="15"/>
        <v>0</v>
      </c>
      <c r="T151" s="90"/>
    </row>
    <row r="152" spans="1:20" hidden="1" x14ac:dyDescent="0.2">
      <c r="A152" s="77" t="s">
        <v>22</v>
      </c>
      <c r="B152" s="80" t="s">
        <v>922</v>
      </c>
      <c r="C152" s="93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94">
        <f t="shared" si="15"/>
        <v>0</v>
      </c>
      <c r="T152" s="90"/>
    </row>
    <row r="153" spans="1:20" hidden="1" x14ac:dyDescent="0.2">
      <c r="A153" s="77" t="s">
        <v>22</v>
      </c>
      <c r="B153" s="80" t="s">
        <v>922</v>
      </c>
      <c r="C153" s="93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94">
        <f t="shared" si="15"/>
        <v>0</v>
      </c>
      <c r="T153" s="90"/>
    </row>
    <row r="154" spans="1:20" hidden="1" x14ac:dyDescent="0.2">
      <c r="A154" s="77" t="s">
        <v>85</v>
      </c>
      <c r="B154" s="87" t="s">
        <v>85</v>
      </c>
      <c r="C154" s="93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94">
        <f t="shared" si="15"/>
        <v>0</v>
      </c>
      <c r="T154" s="90"/>
    </row>
    <row r="155" spans="1:20" ht="25.5" x14ac:dyDescent="0.2">
      <c r="A155" s="188" t="s">
        <v>146</v>
      </c>
      <c r="B155" s="184" t="s">
        <v>24</v>
      </c>
      <c r="C155" s="185" t="s">
        <v>36</v>
      </c>
      <c r="D155" s="193">
        <f>SUM(D156:D161)</f>
        <v>0.72196299599999991</v>
      </c>
      <c r="E155" s="193">
        <f t="shared" ref="E155:R155" si="36">SUM(E156:E161)</f>
        <v>0</v>
      </c>
      <c r="F155" s="193">
        <f t="shared" si="36"/>
        <v>0</v>
      </c>
      <c r="G155" s="193">
        <f t="shared" si="36"/>
        <v>0</v>
      </c>
      <c r="H155" s="193">
        <f t="shared" si="36"/>
        <v>0</v>
      </c>
      <c r="I155" s="193">
        <f t="shared" si="36"/>
        <v>0</v>
      </c>
      <c r="J155" s="193">
        <f t="shared" si="36"/>
        <v>0</v>
      </c>
      <c r="K155" s="193">
        <f t="shared" si="36"/>
        <v>0</v>
      </c>
      <c r="L155" s="193">
        <f t="shared" si="36"/>
        <v>0</v>
      </c>
      <c r="M155" s="193">
        <f t="shared" si="36"/>
        <v>0</v>
      </c>
      <c r="N155" s="193">
        <f t="shared" si="36"/>
        <v>0</v>
      </c>
      <c r="O155" s="193">
        <f t="shared" si="36"/>
        <v>0</v>
      </c>
      <c r="P155" s="193">
        <f t="shared" si="36"/>
        <v>0</v>
      </c>
      <c r="Q155" s="193">
        <f t="shared" si="36"/>
        <v>0.72196299599999991</v>
      </c>
      <c r="R155" s="193">
        <f t="shared" si="36"/>
        <v>0</v>
      </c>
      <c r="S155" s="249" t="s">
        <v>135</v>
      </c>
      <c r="T155" s="195"/>
    </row>
    <row r="156" spans="1:20" ht="25.5" x14ac:dyDescent="0.2">
      <c r="A156" s="77" t="s">
        <v>146</v>
      </c>
      <c r="B156" s="80" t="s">
        <v>973</v>
      </c>
      <c r="C156" s="95" t="s">
        <v>974</v>
      </c>
      <c r="D156" s="131">
        <f>0.60163583*1.2</f>
        <v>0.72196299599999991</v>
      </c>
      <c r="E156" s="131">
        <v>0</v>
      </c>
      <c r="F156" s="131">
        <v>0</v>
      </c>
      <c r="G156" s="131">
        <f>I156+K156+M156+O156</f>
        <v>0</v>
      </c>
      <c r="H156" s="131">
        <f>J156+L156+N156+P156</f>
        <v>0</v>
      </c>
      <c r="I156" s="131">
        <v>0</v>
      </c>
      <c r="J156" s="131">
        <v>0</v>
      </c>
      <c r="K156" s="131">
        <v>0</v>
      </c>
      <c r="L156" s="131">
        <v>0</v>
      </c>
      <c r="M156" s="131">
        <v>0</v>
      </c>
      <c r="N156" s="131"/>
      <c r="O156" s="131">
        <v>0</v>
      </c>
      <c r="P156" s="131"/>
      <c r="Q156" s="131">
        <f>D156-H156</f>
        <v>0.72196299599999991</v>
      </c>
      <c r="R156" s="131">
        <f>J156-I156+L156-K156</f>
        <v>0</v>
      </c>
      <c r="S156" s="250" t="s">
        <v>135</v>
      </c>
      <c r="T156" s="274"/>
    </row>
    <row r="157" spans="1:20" hidden="1" x14ac:dyDescent="0.2">
      <c r="A157" s="77" t="s">
        <v>146</v>
      </c>
      <c r="B157" s="80"/>
      <c r="C157" s="95"/>
      <c r="D157" s="131"/>
      <c r="E157" s="131">
        <v>0</v>
      </c>
      <c r="F157" s="131">
        <f>D157-E157</f>
        <v>0</v>
      </c>
      <c r="G157" s="131">
        <f>I157+K157+M157+O157</f>
        <v>0</v>
      </c>
      <c r="H157" s="131">
        <f>J157+L157+N157+P157</f>
        <v>0</v>
      </c>
      <c r="I157" s="131">
        <v>0</v>
      </c>
      <c r="J157" s="131">
        <v>0</v>
      </c>
      <c r="K157" s="131"/>
      <c r="L157" s="131">
        <v>0</v>
      </c>
      <c r="M157" s="131">
        <v>0</v>
      </c>
      <c r="N157" s="131">
        <v>0</v>
      </c>
      <c r="O157" s="131"/>
      <c r="P157" s="131"/>
      <c r="Q157" s="131">
        <f>F157-H157</f>
        <v>0</v>
      </c>
      <c r="R157" s="131">
        <f>H157-G157</f>
        <v>0</v>
      </c>
      <c r="S157" s="94">
        <f t="shared" ref="S157:S166" si="37">IFERROR(R157/I157,0%)</f>
        <v>0</v>
      </c>
      <c r="T157" s="281"/>
    </row>
    <row r="158" spans="1:20" hidden="1" x14ac:dyDescent="0.2">
      <c r="A158" s="77" t="s">
        <v>146</v>
      </c>
      <c r="B158" s="80"/>
      <c r="C158" s="95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94">
        <f t="shared" si="37"/>
        <v>0</v>
      </c>
      <c r="T158" s="90"/>
    </row>
    <row r="159" spans="1:20" hidden="1" x14ac:dyDescent="0.2">
      <c r="A159" s="77" t="s">
        <v>146</v>
      </c>
      <c r="B159" s="80"/>
      <c r="C159" s="95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94">
        <f t="shared" si="37"/>
        <v>0</v>
      </c>
      <c r="T159" s="90"/>
    </row>
    <row r="160" spans="1:20" hidden="1" x14ac:dyDescent="0.2">
      <c r="A160" s="77" t="s">
        <v>146</v>
      </c>
      <c r="B160" s="80"/>
      <c r="C160" s="95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94">
        <f t="shared" si="37"/>
        <v>0</v>
      </c>
      <c r="T160" s="90"/>
    </row>
    <row r="161" spans="1:20" hidden="1" x14ac:dyDescent="0.2">
      <c r="A161" s="77" t="s">
        <v>146</v>
      </c>
      <c r="B161" s="80"/>
      <c r="C161" s="95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31"/>
      <c r="R161" s="131"/>
      <c r="S161" s="94">
        <f t="shared" si="37"/>
        <v>0</v>
      </c>
      <c r="T161" s="90"/>
    </row>
    <row r="162" spans="1:20" ht="41.45" hidden="1" customHeight="1" x14ac:dyDescent="0.2">
      <c r="A162" s="188" t="s">
        <v>148</v>
      </c>
      <c r="B162" s="190" t="s">
        <v>25</v>
      </c>
      <c r="C162" s="185" t="s">
        <v>36</v>
      </c>
      <c r="D162" s="196">
        <f>SUM(D163:D165)</f>
        <v>0</v>
      </c>
      <c r="E162" s="196">
        <f t="shared" ref="E162:Q162" si="38">SUM(E163:E165)</f>
        <v>0</v>
      </c>
      <c r="F162" s="196">
        <f t="shared" si="38"/>
        <v>0</v>
      </c>
      <c r="G162" s="196">
        <f t="shared" si="38"/>
        <v>0</v>
      </c>
      <c r="H162" s="196">
        <f t="shared" si="38"/>
        <v>0</v>
      </c>
      <c r="I162" s="196">
        <f t="shared" si="38"/>
        <v>0</v>
      </c>
      <c r="J162" s="196">
        <f t="shared" si="38"/>
        <v>0</v>
      </c>
      <c r="K162" s="196">
        <f t="shared" si="38"/>
        <v>0</v>
      </c>
      <c r="L162" s="196">
        <f t="shared" si="38"/>
        <v>0</v>
      </c>
      <c r="M162" s="196">
        <f t="shared" si="38"/>
        <v>0</v>
      </c>
      <c r="N162" s="196">
        <f t="shared" si="38"/>
        <v>0</v>
      </c>
      <c r="O162" s="196">
        <f t="shared" si="38"/>
        <v>0</v>
      </c>
      <c r="P162" s="196">
        <f t="shared" si="38"/>
        <v>0</v>
      </c>
      <c r="Q162" s="196">
        <f t="shared" si="38"/>
        <v>0</v>
      </c>
      <c r="R162" s="196">
        <f>SUM(R163:R165)</f>
        <v>0</v>
      </c>
      <c r="S162" s="197">
        <f t="shared" si="37"/>
        <v>0</v>
      </c>
      <c r="T162" s="195"/>
    </row>
    <row r="163" spans="1:20" hidden="1" x14ac:dyDescent="0.2">
      <c r="A163" s="77" t="s">
        <v>148</v>
      </c>
      <c r="B163" s="80" t="s">
        <v>922</v>
      </c>
      <c r="C163" s="93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94">
        <f t="shared" si="37"/>
        <v>0</v>
      </c>
      <c r="T163" s="90"/>
    </row>
    <row r="164" spans="1:20" hidden="1" x14ac:dyDescent="0.2">
      <c r="A164" s="77" t="s">
        <v>148</v>
      </c>
      <c r="B164" s="80" t="s">
        <v>922</v>
      </c>
      <c r="C164" s="93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94">
        <f t="shared" si="37"/>
        <v>0</v>
      </c>
      <c r="T164" s="90"/>
    </row>
    <row r="165" spans="1:20" hidden="1" x14ac:dyDescent="0.2">
      <c r="A165" s="77" t="s">
        <v>85</v>
      </c>
      <c r="B165" s="87" t="s">
        <v>85</v>
      </c>
      <c r="C165" s="93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94">
        <f t="shared" si="37"/>
        <v>0</v>
      </c>
      <c r="T165" s="90"/>
    </row>
    <row r="166" spans="1:20" ht="19.899999999999999" customHeight="1" x14ac:dyDescent="0.2">
      <c r="A166" s="188" t="s">
        <v>150</v>
      </c>
      <c r="B166" s="184" t="s">
        <v>26</v>
      </c>
      <c r="C166" s="185" t="s">
        <v>36</v>
      </c>
      <c r="D166" s="193">
        <f t="shared" ref="D166:Q166" si="39">SUM(D167:D172)</f>
        <v>17.140046999999999</v>
      </c>
      <c r="E166" s="193">
        <f t="shared" si="39"/>
        <v>0</v>
      </c>
      <c r="F166" s="193">
        <f t="shared" si="39"/>
        <v>0</v>
      </c>
      <c r="G166" s="193">
        <f t="shared" si="39"/>
        <v>17.140055</v>
      </c>
      <c r="H166" s="193">
        <f t="shared" si="39"/>
        <v>0</v>
      </c>
      <c r="I166" s="193">
        <f t="shared" si="39"/>
        <v>0</v>
      </c>
      <c r="J166" s="193">
        <f t="shared" si="39"/>
        <v>0</v>
      </c>
      <c r="K166" s="193">
        <f t="shared" si="39"/>
        <v>0</v>
      </c>
      <c r="L166" s="193">
        <f t="shared" si="39"/>
        <v>0</v>
      </c>
      <c r="M166" s="193">
        <f t="shared" si="39"/>
        <v>17.140055</v>
      </c>
      <c r="N166" s="193">
        <f t="shared" si="39"/>
        <v>0</v>
      </c>
      <c r="O166" s="193">
        <f t="shared" si="39"/>
        <v>0</v>
      </c>
      <c r="P166" s="193">
        <f t="shared" si="39"/>
        <v>0</v>
      </c>
      <c r="Q166" s="193">
        <f t="shared" si="39"/>
        <v>17.140046999999999</v>
      </c>
      <c r="R166" s="193">
        <f>SUM(R167:R172)</f>
        <v>0</v>
      </c>
      <c r="S166" s="194">
        <f t="shared" si="37"/>
        <v>0</v>
      </c>
      <c r="T166" s="195"/>
    </row>
    <row r="167" spans="1:20" ht="24.6" customHeight="1" x14ac:dyDescent="0.2">
      <c r="A167" s="77" t="s">
        <v>150</v>
      </c>
      <c r="B167" s="80" t="s">
        <v>975</v>
      </c>
      <c r="C167" s="95" t="s">
        <v>976</v>
      </c>
      <c r="D167" s="176">
        <f>0.7902125*1.2</f>
        <v>0.94825499999999996</v>
      </c>
      <c r="E167" s="131">
        <v>0</v>
      </c>
      <c r="F167" s="131">
        <v>0</v>
      </c>
      <c r="G167" s="131">
        <f>I167+K167+M167+O167</f>
        <v>0.94825499999999996</v>
      </c>
      <c r="H167" s="131">
        <f t="shared" ref="G167:H172" si="40">J167+L167+N167+P167</f>
        <v>0</v>
      </c>
      <c r="I167" s="131">
        <v>0</v>
      </c>
      <c r="J167" s="131">
        <v>0</v>
      </c>
      <c r="K167" s="131">
        <v>0</v>
      </c>
      <c r="L167" s="131">
        <v>0</v>
      </c>
      <c r="M167" s="131">
        <v>0.94825499999999996</v>
      </c>
      <c r="N167" s="131"/>
      <c r="O167" s="131">
        <v>0</v>
      </c>
      <c r="P167" s="131"/>
      <c r="Q167" s="131">
        <f t="shared" ref="Q167:Q172" si="41">D167-H167</f>
        <v>0.94825499999999996</v>
      </c>
      <c r="R167" s="131">
        <f t="shared" ref="R167:R172" si="42">J167-I167+L167-K167</f>
        <v>0</v>
      </c>
      <c r="S167" s="94">
        <f t="shared" ref="S167:S172" si="43">IFERROR(R167/(I167+K167),0%)</f>
        <v>0</v>
      </c>
      <c r="T167" s="218"/>
    </row>
    <row r="168" spans="1:20" ht="23.45" customHeight="1" x14ac:dyDescent="0.2">
      <c r="A168" s="77" t="s">
        <v>150</v>
      </c>
      <c r="B168" s="80" t="s">
        <v>977</v>
      </c>
      <c r="C168" s="95" t="s">
        <v>978</v>
      </c>
      <c r="D168" s="176">
        <f>1.4575*1.2</f>
        <v>1.7489999999999999</v>
      </c>
      <c r="E168" s="131">
        <v>0</v>
      </c>
      <c r="F168" s="131">
        <v>0</v>
      </c>
      <c r="G168" s="131">
        <f t="shared" si="40"/>
        <v>1.7490000000000003</v>
      </c>
      <c r="H168" s="131">
        <f t="shared" si="40"/>
        <v>0</v>
      </c>
      <c r="I168" s="131">
        <v>0</v>
      </c>
      <c r="J168" s="131">
        <v>0</v>
      </c>
      <c r="K168" s="131">
        <v>0</v>
      </c>
      <c r="L168" s="131">
        <v>0</v>
      </c>
      <c r="M168" s="131">
        <v>1.7490000000000003</v>
      </c>
      <c r="N168" s="131"/>
      <c r="O168" s="131">
        <v>0</v>
      </c>
      <c r="P168" s="131"/>
      <c r="Q168" s="131">
        <f t="shared" si="41"/>
        <v>1.7489999999999999</v>
      </c>
      <c r="R168" s="131">
        <f t="shared" si="42"/>
        <v>0</v>
      </c>
      <c r="S168" s="94">
        <f t="shared" si="43"/>
        <v>0</v>
      </c>
      <c r="T168" s="218"/>
    </row>
    <row r="169" spans="1:20" ht="20.45" customHeight="1" x14ac:dyDescent="0.2">
      <c r="A169" s="77" t="s">
        <v>150</v>
      </c>
      <c r="B169" s="80" t="s">
        <v>979</v>
      </c>
      <c r="C169" s="95" t="s">
        <v>980</v>
      </c>
      <c r="D169" s="176">
        <f>3.58875*1.2</f>
        <v>4.3064999999999998</v>
      </c>
      <c r="E169" s="131">
        <v>0</v>
      </c>
      <c r="F169" s="131">
        <v>0</v>
      </c>
      <c r="G169" s="131">
        <f t="shared" si="40"/>
        <v>4.3064999999999998</v>
      </c>
      <c r="H169" s="131">
        <f t="shared" si="40"/>
        <v>0</v>
      </c>
      <c r="I169" s="131">
        <v>0</v>
      </c>
      <c r="J169" s="131">
        <v>0</v>
      </c>
      <c r="K169" s="131">
        <v>0</v>
      </c>
      <c r="L169" s="131">
        <v>0</v>
      </c>
      <c r="M169" s="131">
        <v>4.3064999999999998</v>
      </c>
      <c r="N169" s="131"/>
      <c r="O169" s="131">
        <v>0</v>
      </c>
      <c r="P169" s="131"/>
      <c r="Q169" s="131">
        <f t="shared" si="41"/>
        <v>4.3064999999999998</v>
      </c>
      <c r="R169" s="131">
        <f t="shared" si="42"/>
        <v>0</v>
      </c>
      <c r="S169" s="94">
        <f t="shared" si="43"/>
        <v>0</v>
      </c>
      <c r="T169" s="218"/>
    </row>
    <row r="170" spans="1:20" ht="22.9" customHeight="1" x14ac:dyDescent="0.2">
      <c r="A170" s="77" t="s">
        <v>150</v>
      </c>
      <c r="B170" s="80" t="s">
        <v>981</v>
      </c>
      <c r="C170" s="95" t="s">
        <v>982</v>
      </c>
      <c r="D170" s="176">
        <f>2.25225*1.2</f>
        <v>2.7027000000000001</v>
      </c>
      <c r="E170" s="131">
        <v>0</v>
      </c>
      <c r="F170" s="131">
        <v>0</v>
      </c>
      <c r="G170" s="131">
        <f t="shared" si="40"/>
        <v>2.7027000000000001</v>
      </c>
      <c r="H170" s="131">
        <f t="shared" si="40"/>
        <v>0</v>
      </c>
      <c r="I170" s="131">
        <v>0</v>
      </c>
      <c r="J170" s="131">
        <v>0</v>
      </c>
      <c r="K170" s="131">
        <v>0</v>
      </c>
      <c r="L170" s="131">
        <v>0</v>
      </c>
      <c r="M170" s="131">
        <v>2.7027000000000001</v>
      </c>
      <c r="N170" s="131"/>
      <c r="O170" s="131">
        <v>0</v>
      </c>
      <c r="P170" s="131"/>
      <c r="Q170" s="131">
        <f t="shared" si="41"/>
        <v>2.7027000000000001</v>
      </c>
      <c r="R170" s="131">
        <f t="shared" si="42"/>
        <v>0</v>
      </c>
      <c r="S170" s="94">
        <f t="shared" si="43"/>
        <v>0</v>
      </c>
      <c r="T170" s="218"/>
    </row>
    <row r="171" spans="1:20" ht="28.15" customHeight="1" x14ac:dyDescent="0.2">
      <c r="A171" s="77" t="s">
        <v>150</v>
      </c>
      <c r="B171" s="80" t="s">
        <v>995</v>
      </c>
      <c r="C171" s="95" t="s">
        <v>983</v>
      </c>
      <c r="D171" s="131">
        <f>5.11133*1.2</f>
        <v>6.1335959999999998</v>
      </c>
      <c r="E171" s="131">
        <v>0</v>
      </c>
      <c r="F171" s="131">
        <v>0</v>
      </c>
      <c r="G171" s="131">
        <f t="shared" si="40"/>
        <v>6.1336000000000004</v>
      </c>
      <c r="H171" s="131">
        <f t="shared" si="40"/>
        <v>0</v>
      </c>
      <c r="I171" s="131">
        <v>0</v>
      </c>
      <c r="J171" s="131">
        <v>0</v>
      </c>
      <c r="K171" s="131">
        <v>0</v>
      </c>
      <c r="L171" s="131">
        <v>0</v>
      </c>
      <c r="M171" s="131">
        <v>6.1336000000000004</v>
      </c>
      <c r="N171" s="131"/>
      <c r="O171" s="131">
        <v>0</v>
      </c>
      <c r="P171" s="131"/>
      <c r="Q171" s="131">
        <f t="shared" si="41"/>
        <v>6.1335959999999998</v>
      </c>
      <c r="R171" s="131">
        <f t="shared" si="42"/>
        <v>0</v>
      </c>
      <c r="S171" s="94">
        <f t="shared" si="43"/>
        <v>0</v>
      </c>
      <c r="T171" s="218"/>
    </row>
    <row r="172" spans="1:20" ht="19.899999999999999" customHeight="1" x14ac:dyDescent="0.2">
      <c r="A172" s="77" t="s">
        <v>150</v>
      </c>
      <c r="B172" s="80" t="s">
        <v>984</v>
      </c>
      <c r="C172" s="95" t="s">
        <v>985</v>
      </c>
      <c r="D172" s="131">
        <f>1.08333*1.2</f>
        <v>1.2999959999999999</v>
      </c>
      <c r="E172" s="131">
        <v>0</v>
      </c>
      <c r="F172" s="131">
        <v>0</v>
      </c>
      <c r="G172" s="131">
        <f t="shared" si="40"/>
        <v>1.3</v>
      </c>
      <c r="H172" s="131">
        <f t="shared" si="40"/>
        <v>0</v>
      </c>
      <c r="I172" s="131">
        <v>0</v>
      </c>
      <c r="J172" s="131">
        <v>0</v>
      </c>
      <c r="K172" s="131">
        <v>0</v>
      </c>
      <c r="L172" s="131">
        <v>0</v>
      </c>
      <c r="M172" s="131">
        <v>1.3</v>
      </c>
      <c r="N172" s="131"/>
      <c r="O172" s="131">
        <v>0</v>
      </c>
      <c r="P172" s="131"/>
      <c r="Q172" s="131">
        <f t="shared" si="41"/>
        <v>1.2999959999999999</v>
      </c>
      <c r="R172" s="131">
        <f t="shared" si="42"/>
        <v>0</v>
      </c>
      <c r="S172" s="94">
        <f t="shared" si="43"/>
        <v>0</v>
      </c>
      <c r="T172" s="218"/>
    </row>
    <row r="174" spans="1:20" x14ac:dyDescent="0.2">
      <c r="C174" s="6" t="s">
        <v>966</v>
      </c>
      <c r="O174" s="6" t="s">
        <v>967</v>
      </c>
    </row>
    <row r="176" spans="1:20" x14ac:dyDescent="0.2">
      <c r="C176" s="6" t="s">
        <v>43</v>
      </c>
      <c r="O176" s="6" t="s">
        <v>44</v>
      </c>
    </row>
    <row r="178" spans="3:15" x14ac:dyDescent="0.2">
      <c r="C178" s="6" t="s">
        <v>986</v>
      </c>
      <c r="O178" s="6" t="s">
        <v>947</v>
      </c>
    </row>
    <row r="180" spans="3:15" x14ac:dyDescent="0.2">
      <c r="C180" s="6" t="s">
        <v>1014</v>
      </c>
      <c r="O180" s="6" t="s">
        <v>1015</v>
      </c>
    </row>
    <row r="182" spans="3:15" x14ac:dyDescent="0.2">
      <c r="C182" s="6" t="s">
        <v>1002</v>
      </c>
      <c r="O182" s="6" t="s">
        <v>35</v>
      </c>
    </row>
    <row r="184" spans="3:15" x14ac:dyDescent="0.2">
      <c r="C184" s="6" t="s">
        <v>963</v>
      </c>
      <c r="O184" s="6" t="s">
        <v>964</v>
      </c>
    </row>
  </sheetData>
  <mergeCells count="28">
    <mergeCell ref="E14:E16"/>
    <mergeCell ref="F14:F16"/>
    <mergeCell ref="G14:P14"/>
    <mergeCell ref="I15:J15"/>
    <mergeCell ref="K15:L15"/>
    <mergeCell ref="M15:N15"/>
    <mergeCell ref="O15:P15"/>
    <mergeCell ref="T92:T99"/>
    <mergeCell ref="T156:T157"/>
    <mergeCell ref="R2:T2"/>
    <mergeCell ref="G4:H4"/>
    <mergeCell ref="J4:K4"/>
    <mergeCell ref="G7:O7"/>
    <mergeCell ref="G6:N6"/>
    <mergeCell ref="H11:S11"/>
    <mergeCell ref="H12:R12"/>
    <mergeCell ref="A3:R3"/>
    <mergeCell ref="G15:H15"/>
    <mergeCell ref="J9:K9"/>
    <mergeCell ref="A14:A16"/>
    <mergeCell ref="B14:B16"/>
    <mergeCell ref="C14:C16"/>
    <mergeCell ref="D14:D16"/>
    <mergeCell ref="Q14:Q16"/>
    <mergeCell ref="R14:S14"/>
    <mergeCell ref="S15:S16"/>
    <mergeCell ref="T14:T16"/>
    <mergeCell ref="R15:R16"/>
  </mergeCells>
  <phoneticPr fontId="27" type="noConversion"/>
  <pageMargins left="0.19685039370078741" right="0.19685039370078741" top="0.39370078740157483" bottom="0.19685039370078741" header="0" footer="0"/>
  <pageSetup paperSize="9" scale="57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61"/>
  <sheetViews>
    <sheetView topLeftCell="A16" zoomScale="190" zoomScaleNormal="190" zoomScaleSheetLayoutView="100" workbookViewId="0">
      <pane ySplit="3" topLeftCell="A297" activePane="bottomLeft" state="frozen"/>
      <selection activeCell="A16" sqref="A16"/>
      <selection pane="bottomLeft" activeCell="M338" sqref="M338"/>
    </sheetView>
  </sheetViews>
  <sheetFormatPr defaultColWidth="9.140625" defaultRowHeight="8.25" x14ac:dyDescent="0.15"/>
  <cols>
    <col min="1" max="1" width="1.28515625" style="13" customWidth="1"/>
    <col min="2" max="2" width="3.140625" style="13" customWidth="1"/>
    <col min="3" max="3" width="11.7109375" style="13" customWidth="1"/>
    <col min="4" max="4" width="8.85546875" style="13" customWidth="1"/>
    <col min="5" max="5" width="13.140625" style="13" customWidth="1"/>
    <col min="6" max="6" width="0.28515625" style="13" customWidth="1"/>
    <col min="7" max="7" width="3.7109375" style="13" customWidth="1"/>
    <col min="8" max="8" width="8.7109375" style="14" customWidth="1"/>
    <col min="9" max="9" width="8.85546875" style="14" customWidth="1"/>
    <col min="10" max="10" width="9.42578125" style="14" customWidth="1"/>
    <col min="11" max="11" width="8.7109375" style="14" customWidth="1"/>
    <col min="12" max="12" width="8.5703125" style="14" customWidth="1"/>
    <col min="13" max="13" width="17.7109375" style="14" customWidth="1"/>
    <col min="14" max="14" width="0" style="13" hidden="1" customWidth="1"/>
    <col min="15" max="15" width="7.42578125" style="13" customWidth="1"/>
    <col min="16" max="16" width="7.28515625" style="13" customWidth="1"/>
    <col min="17" max="16384" width="9.140625" style="13"/>
  </cols>
  <sheetData>
    <row r="1" spans="1:14" s="10" customFormat="1" ht="11.25" customHeight="1" x14ac:dyDescent="0.2">
      <c r="H1" s="11"/>
      <c r="I1" s="11"/>
      <c r="J1" s="11"/>
      <c r="K1" s="11"/>
      <c r="L1" s="11"/>
      <c r="M1" s="12" t="s">
        <v>902</v>
      </c>
    </row>
    <row r="2" spans="1:14" s="10" customFormat="1" ht="9.75" customHeight="1" x14ac:dyDescent="0.2">
      <c r="H2" s="11"/>
      <c r="I2" s="11"/>
      <c r="J2" s="11"/>
      <c r="K2" s="11"/>
      <c r="L2" s="11"/>
      <c r="M2" s="12" t="s">
        <v>121</v>
      </c>
    </row>
    <row r="3" spans="1:14" s="10" customFormat="1" ht="9.75" customHeight="1" x14ac:dyDescent="0.2">
      <c r="H3" s="11"/>
      <c r="I3" s="11"/>
      <c r="J3" s="11"/>
      <c r="K3" s="11"/>
      <c r="L3" s="11"/>
      <c r="M3" s="12" t="s">
        <v>779</v>
      </c>
    </row>
    <row r="4" spans="1:14" ht="6.75" customHeight="1" x14ac:dyDescent="0.15"/>
    <row r="5" spans="1:14" s="15" customFormat="1" ht="13.15" customHeight="1" x14ac:dyDescent="0.2">
      <c r="A5" s="289" t="s">
        <v>901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</row>
    <row r="6" spans="1:14" s="10" customFormat="1" ht="6" customHeight="1" x14ac:dyDescent="0.2">
      <c r="H6" s="11"/>
      <c r="I6" s="11"/>
      <c r="J6" s="11"/>
      <c r="K6" s="11"/>
      <c r="L6" s="11"/>
      <c r="M6" s="11"/>
    </row>
    <row r="7" spans="1:14" s="10" customFormat="1" ht="10.5" x14ac:dyDescent="0.2">
      <c r="A7" s="359" t="s">
        <v>122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</row>
    <row r="8" spans="1:14" s="10" customFormat="1" ht="10.5" hidden="1" x14ac:dyDescent="0.2">
      <c r="A8" s="341" t="s">
        <v>123</v>
      </c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</row>
    <row r="9" spans="1:14" s="10" customFormat="1" ht="10.9" customHeight="1" x14ac:dyDescent="0.2">
      <c r="A9" s="359" t="s">
        <v>124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</row>
    <row r="10" spans="1:14" s="10" customFormat="1" ht="13.15" customHeight="1" x14ac:dyDescent="0.2">
      <c r="A10" s="359" t="s">
        <v>996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</row>
    <row r="11" spans="1:14" s="10" customFormat="1" ht="10.5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4" s="10" customFormat="1" ht="10.5" x14ac:dyDescent="0.2">
      <c r="A12" s="16" t="s">
        <v>61</v>
      </c>
      <c r="B12" s="16"/>
      <c r="C12" s="16"/>
      <c r="D12" s="16"/>
      <c r="E12" s="16"/>
      <c r="F12" s="16"/>
      <c r="G12" s="16"/>
      <c r="H12" s="17" t="s">
        <v>997</v>
      </c>
      <c r="I12" s="16"/>
      <c r="J12" s="16"/>
      <c r="K12" s="16"/>
      <c r="L12" s="16"/>
      <c r="M12" s="16"/>
    </row>
    <row r="13" spans="1:14" s="10" customFormat="1" ht="10.5" hidden="1" x14ac:dyDescent="0.2">
      <c r="A13" s="16"/>
      <c r="B13" s="365"/>
      <c r="C13" s="365"/>
      <c r="D13" s="365"/>
      <c r="E13" s="365"/>
      <c r="F13" s="365"/>
      <c r="G13" s="18"/>
      <c r="H13" s="16" t="s">
        <v>62</v>
      </c>
      <c r="I13" s="16"/>
      <c r="J13" s="16"/>
      <c r="K13" s="16"/>
      <c r="L13" s="16"/>
      <c r="M13" s="16"/>
    </row>
    <row r="14" spans="1:14" s="10" customFormat="1" ht="8.4499999999999993" customHeight="1" x14ac:dyDescent="0.2">
      <c r="B14" s="341"/>
      <c r="C14" s="341"/>
      <c r="D14" s="341"/>
      <c r="E14" s="341"/>
      <c r="F14" s="341"/>
      <c r="G14" s="19"/>
      <c r="H14" s="16"/>
      <c r="I14" s="16"/>
      <c r="J14" s="16"/>
      <c r="K14" s="16"/>
      <c r="L14" s="16"/>
      <c r="M14" s="16"/>
    </row>
    <row r="15" spans="1:14" s="20" customFormat="1" ht="14.25" customHeight="1" thickBot="1" x14ac:dyDescent="0.25">
      <c r="A15" s="342" t="s">
        <v>125</v>
      </c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2"/>
    </row>
    <row r="16" spans="1:14" s="21" customFormat="1" ht="18.600000000000001" customHeight="1" x14ac:dyDescent="0.2">
      <c r="A16" s="343" t="s">
        <v>126</v>
      </c>
      <c r="B16" s="344"/>
      <c r="C16" s="347" t="s">
        <v>127</v>
      </c>
      <c r="D16" s="348"/>
      <c r="E16" s="348"/>
      <c r="F16" s="348"/>
      <c r="G16" s="344"/>
      <c r="H16" s="351" t="s">
        <v>128</v>
      </c>
      <c r="I16" s="353" t="s">
        <v>998</v>
      </c>
      <c r="J16" s="354"/>
      <c r="K16" s="355" t="s">
        <v>999</v>
      </c>
      <c r="L16" s="356"/>
      <c r="M16" s="357" t="s">
        <v>54</v>
      </c>
    </row>
    <row r="17" spans="1:16" s="21" customFormat="1" ht="19.899999999999999" customHeight="1" x14ac:dyDescent="0.2">
      <c r="A17" s="345"/>
      <c r="B17" s="346"/>
      <c r="C17" s="349"/>
      <c r="D17" s="350"/>
      <c r="E17" s="350"/>
      <c r="F17" s="350"/>
      <c r="G17" s="346"/>
      <c r="H17" s="352"/>
      <c r="I17" s="144" t="s">
        <v>45</v>
      </c>
      <c r="J17" s="247" t="s">
        <v>1012</v>
      </c>
      <c r="K17" s="145" t="s">
        <v>780</v>
      </c>
      <c r="L17" s="145" t="s">
        <v>781</v>
      </c>
      <c r="M17" s="358"/>
    </row>
    <row r="18" spans="1:16" s="23" customFormat="1" ht="9" thickBot="1" x14ac:dyDescent="0.25">
      <c r="A18" s="366">
        <v>1</v>
      </c>
      <c r="B18" s="367"/>
      <c r="C18" s="368">
        <v>2</v>
      </c>
      <c r="D18" s="369"/>
      <c r="E18" s="369"/>
      <c r="F18" s="369"/>
      <c r="G18" s="367"/>
      <c r="H18" s="22">
        <v>3</v>
      </c>
      <c r="I18" s="22">
        <v>4</v>
      </c>
      <c r="J18" s="22">
        <v>5</v>
      </c>
      <c r="K18" s="22">
        <v>6</v>
      </c>
      <c r="L18" s="22">
        <v>7</v>
      </c>
      <c r="M18" s="22">
        <v>8</v>
      </c>
    </row>
    <row r="19" spans="1:16" s="28" customFormat="1" ht="10.5" customHeight="1" thickBot="1" x14ac:dyDescent="0.25">
      <c r="A19" s="24"/>
      <c r="B19" s="25"/>
      <c r="C19" s="370" t="s">
        <v>129</v>
      </c>
      <c r="D19" s="370"/>
      <c r="E19" s="370"/>
      <c r="F19" s="370"/>
      <c r="G19" s="370"/>
      <c r="H19" s="26"/>
      <c r="I19" s="25"/>
      <c r="J19" s="27"/>
      <c r="K19" s="25"/>
      <c r="L19" s="25"/>
      <c r="M19" s="25"/>
    </row>
    <row r="20" spans="1:16" s="33" customFormat="1" ht="9.75" customHeight="1" x14ac:dyDescent="0.2">
      <c r="A20" s="371" t="s">
        <v>130</v>
      </c>
      <c r="B20" s="372"/>
      <c r="C20" s="373" t="s">
        <v>131</v>
      </c>
      <c r="D20" s="374"/>
      <c r="E20" s="374"/>
      <c r="F20" s="374"/>
      <c r="G20" s="375"/>
      <c r="H20" s="29" t="s">
        <v>132</v>
      </c>
      <c r="I20" s="31">
        <v>889.13</v>
      </c>
      <c r="J20" s="31">
        <f>J26+J28+J34</f>
        <v>379.89934574096003</v>
      </c>
      <c r="K20" s="110">
        <f>J20-I20</f>
        <v>-509.23065425903997</v>
      </c>
      <c r="L20" s="111">
        <f>IFERROR(J20/I20,"0,00%")</f>
        <v>0.42727086673597792</v>
      </c>
      <c r="M20" s="30"/>
      <c r="N20" s="146">
        <f>100%-L20</f>
        <v>0.57272913326402208</v>
      </c>
      <c r="O20" s="238"/>
      <c r="P20" s="237"/>
    </row>
    <row r="21" spans="1:16" s="33" customFormat="1" ht="8.25" customHeight="1" x14ac:dyDescent="0.2">
      <c r="A21" s="360" t="s">
        <v>133</v>
      </c>
      <c r="B21" s="361"/>
      <c r="C21" s="362" t="s">
        <v>134</v>
      </c>
      <c r="D21" s="363"/>
      <c r="E21" s="363"/>
      <c r="F21" s="363"/>
      <c r="G21" s="364"/>
      <c r="H21" s="34" t="s">
        <v>132</v>
      </c>
      <c r="I21" s="35" t="s">
        <v>135</v>
      </c>
      <c r="J21" s="35" t="s">
        <v>135</v>
      </c>
      <c r="K21" s="35" t="s">
        <v>135</v>
      </c>
      <c r="L21" s="112" t="s">
        <v>135</v>
      </c>
      <c r="M21" s="36"/>
      <c r="N21" s="146" t="e">
        <f t="shared" ref="N21:N84" si="0">100%-L21</f>
        <v>#VALUE!</v>
      </c>
      <c r="O21" s="238"/>
    </row>
    <row r="22" spans="1:16" s="33" customFormat="1" ht="16.5" hidden="1" customHeight="1" x14ac:dyDescent="0.2">
      <c r="A22" s="360" t="s">
        <v>136</v>
      </c>
      <c r="B22" s="361"/>
      <c r="C22" s="362" t="s">
        <v>137</v>
      </c>
      <c r="D22" s="363"/>
      <c r="E22" s="363"/>
      <c r="F22" s="363"/>
      <c r="G22" s="364"/>
      <c r="H22" s="34" t="s">
        <v>132</v>
      </c>
      <c r="I22" s="35" t="s">
        <v>135</v>
      </c>
      <c r="J22" s="35" t="s">
        <v>135</v>
      </c>
      <c r="K22" s="35" t="e">
        <f t="shared" ref="K22:K84" si="1">J22-I22</f>
        <v>#VALUE!</v>
      </c>
      <c r="L22" s="112" t="str">
        <f t="shared" ref="L22:L84" si="2">IFERROR(J22/I22,"0,00%")</f>
        <v>0,00%</v>
      </c>
      <c r="M22" s="36"/>
      <c r="N22" s="146">
        <f t="shared" si="0"/>
        <v>1</v>
      </c>
      <c r="O22" s="238"/>
    </row>
    <row r="23" spans="1:16" s="33" customFormat="1" ht="16.5" hidden="1" customHeight="1" x14ac:dyDescent="0.2">
      <c r="A23" s="360" t="s">
        <v>138</v>
      </c>
      <c r="B23" s="361"/>
      <c r="C23" s="362" t="s">
        <v>139</v>
      </c>
      <c r="D23" s="363"/>
      <c r="E23" s="363"/>
      <c r="F23" s="363"/>
      <c r="G23" s="364"/>
      <c r="H23" s="34" t="s">
        <v>132</v>
      </c>
      <c r="I23" s="35" t="s">
        <v>135</v>
      </c>
      <c r="J23" s="35" t="s">
        <v>135</v>
      </c>
      <c r="K23" s="35" t="e">
        <f t="shared" si="1"/>
        <v>#VALUE!</v>
      </c>
      <c r="L23" s="112" t="str">
        <f t="shared" si="2"/>
        <v>0,00%</v>
      </c>
      <c r="M23" s="36"/>
      <c r="N23" s="146">
        <f t="shared" si="0"/>
        <v>1</v>
      </c>
      <c r="O23" s="238"/>
    </row>
    <row r="24" spans="1:16" s="33" customFormat="1" ht="16.5" hidden="1" customHeight="1" x14ac:dyDescent="0.2">
      <c r="A24" s="360" t="s">
        <v>140</v>
      </c>
      <c r="B24" s="361"/>
      <c r="C24" s="362" t="s">
        <v>141</v>
      </c>
      <c r="D24" s="363"/>
      <c r="E24" s="363"/>
      <c r="F24" s="363"/>
      <c r="G24" s="364"/>
      <c r="H24" s="34" t="s">
        <v>132</v>
      </c>
      <c r="I24" s="35" t="s">
        <v>135</v>
      </c>
      <c r="J24" s="35" t="s">
        <v>135</v>
      </c>
      <c r="K24" s="35" t="e">
        <f t="shared" si="1"/>
        <v>#VALUE!</v>
      </c>
      <c r="L24" s="112" t="str">
        <f t="shared" si="2"/>
        <v>0,00%</v>
      </c>
      <c r="M24" s="36"/>
      <c r="N24" s="146">
        <f t="shared" si="0"/>
        <v>1</v>
      </c>
      <c r="O24" s="238"/>
    </row>
    <row r="25" spans="1:16" s="33" customFormat="1" ht="8.1" customHeight="1" x14ac:dyDescent="0.2">
      <c r="A25" s="360" t="s">
        <v>142</v>
      </c>
      <c r="B25" s="361"/>
      <c r="C25" s="362" t="s">
        <v>143</v>
      </c>
      <c r="D25" s="363"/>
      <c r="E25" s="363"/>
      <c r="F25" s="363"/>
      <c r="G25" s="364"/>
      <c r="H25" s="34" t="s">
        <v>132</v>
      </c>
      <c r="I25" s="35" t="s">
        <v>135</v>
      </c>
      <c r="J25" s="35" t="s">
        <v>135</v>
      </c>
      <c r="K25" s="35" t="s">
        <v>135</v>
      </c>
      <c r="L25" s="112" t="s">
        <v>135</v>
      </c>
      <c r="M25" s="36"/>
      <c r="N25" s="146" t="e">
        <f t="shared" si="0"/>
        <v>#VALUE!</v>
      </c>
      <c r="O25" s="238"/>
    </row>
    <row r="26" spans="1:16" s="33" customFormat="1" ht="8.1" customHeight="1" x14ac:dyDescent="0.2">
      <c r="A26" s="360" t="s">
        <v>144</v>
      </c>
      <c r="B26" s="361"/>
      <c r="C26" s="376" t="s">
        <v>145</v>
      </c>
      <c r="D26" s="377"/>
      <c r="E26" s="377"/>
      <c r="F26" s="377"/>
      <c r="G26" s="378"/>
      <c r="H26" s="34" t="s">
        <v>132</v>
      </c>
      <c r="I26" s="35">
        <v>876.43454000000008</v>
      </c>
      <c r="J26" s="35">
        <v>371.57540919095999</v>
      </c>
      <c r="K26" s="35">
        <f t="shared" si="1"/>
        <v>-504.8591308090401</v>
      </c>
      <c r="L26" s="112">
        <f t="shared" si="2"/>
        <v>0.42396253482999419</v>
      </c>
      <c r="M26" s="35"/>
      <c r="N26" s="146">
        <f t="shared" si="0"/>
        <v>0.57603746517000576</v>
      </c>
      <c r="O26" s="238"/>
      <c r="P26" s="237"/>
    </row>
    <row r="27" spans="1:16" s="33" customFormat="1" ht="8.1" customHeight="1" x14ac:dyDescent="0.2">
      <c r="A27" s="360" t="s">
        <v>146</v>
      </c>
      <c r="B27" s="361"/>
      <c r="C27" s="362" t="s">
        <v>147</v>
      </c>
      <c r="D27" s="363"/>
      <c r="E27" s="363"/>
      <c r="F27" s="363"/>
      <c r="G27" s="364"/>
      <c r="H27" s="34" t="s">
        <v>132</v>
      </c>
      <c r="I27" s="35" t="s">
        <v>135</v>
      </c>
      <c r="J27" s="35" t="s">
        <v>135</v>
      </c>
      <c r="K27" s="35" t="s">
        <v>135</v>
      </c>
      <c r="L27" s="112" t="str">
        <f t="shared" si="2"/>
        <v>0,00%</v>
      </c>
      <c r="M27" s="36"/>
      <c r="N27" s="146">
        <f t="shared" si="0"/>
        <v>1</v>
      </c>
      <c r="O27" s="238"/>
    </row>
    <row r="28" spans="1:16" s="33" customFormat="1" ht="8.1" customHeight="1" x14ac:dyDescent="0.2">
      <c r="A28" s="360" t="s">
        <v>148</v>
      </c>
      <c r="B28" s="361"/>
      <c r="C28" s="376" t="s">
        <v>149</v>
      </c>
      <c r="D28" s="377"/>
      <c r="E28" s="377"/>
      <c r="F28" s="377"/>
      <c r="G28" s="378"/>
      <c r="H28" s="34" t="s">
        <v>132</v>
      </c>
      <c r="I28" s="35">
        <v>1.80054</v>
      </c>
      <c r="J28" s="35">
        <v>2.4061439</v>
      </c>
      <c r="K28" s="35">
        <f t="shared" si="1"/>
        <v>0.60560389999999997</v>
      </c>
      <c r="L28" s="112">
        <f t="shared" si="2"/>
        <v>1.3363457073988914</v>
      </c>
      <c r="M28" s="36"/>
      <c r="N28" s="146">
        <f t="shared" si="0"/>
        <v>-0.33634570739889136</v>
      </c>
      <c r="O28" s="238"/>
    </row>
    <row r="29" spans="1:16" s="33" customFormat="1" ht="8.1" customHeight="1" x14ac:dyDescent="0.2">
      <c r="A29" s="360" t="s">
        <v>150</v>
      </c>
      <c r="B29" s="361"/>
      <c r="C29" s="362" t="s">
        <v>151</v>
      </c>
      <c r="D29" s="363"/>
      <c r="E29" s="363"/>
      <c r="F29" s="363"/>
      <c r="G29" s="364"/>
      <c r="H29" s="34" t="s">
        <v>132</v>
      </c>
      <c r="I29" s="35" t="s">
        <v>135</v>
      </c>
      <c r="J29" s="35" t="s">
        <v>135</v>
      </c>
      <c r="K29" s="35" t="s">
        <v>135</v>
      </c>
      <c r="L29" s="112" t="s">
        <v>135</v>
      </c>
      <c r="M29" s="36"/>
      <c r="N29" s="146" t="e">
        <f t="shared" si="0"/>
        <v>#VALUE!</v>
      </c>
      <c r="O29" s="238"/>
    </row>
    <row r="30" spans="1:16" s="33" customFormat="1" ht="8.1" customHeight="1" x14ac:dyDescent="0.2">
      <c r="A30" s="360" t="s">
        <v>152</v>
      </c>
      <c r="B30" s="361"/>
      <c r="C30" s="362" t="s">
        <v>153</v>
      </c>
      <c r="D30" s="363"/>
      <c r="E30" s="363"/>
      <c r="F30" s="363"/>
      <c r="G30" s="364"/>
      <c r="H30" s="34" t="s">
        <v>132</v>
      </c>
      <c r="I30" s="35" t="s">
        <v>135</v>
      </c>
      <c r="J30" s="35" t="s">
        <v>135</v>
      </c>
      <c r="K30" s="35" t="s">
        <v>135</v>
      </c>
      <c r="L30" s="112" t="s">
        <v>135</v>
      </c>
      <c r="M30" s="36"/>
      <c r="N30" s="146" t="e">
        <f t="shared" si="0"/>
        <v>#VALUE!</v>
      </c>
    </row>
    <row r="31" spans="1:16" s="33" customFormat="1" ht="16.5" customHeight="1" x14ac:dyDescent="0.2">
      <c r="A31" s="360" t="s">
        <v>154</v>
      </c>
      <c r="B31" s="361"/>
      <c r="C31" s="362" t="s">
        <v>155</v>
      </c>
      <c r="D31" s="363"/>
      <c r="E31" s="363"/>
      <c r="F31" s="363"/>
      <c r="G31" s="364"/>
      <c r="H31" s="34" t="s">
        <v>132</v>
      </c>
      <c r="I31" s="35" t="s">
        <v>135</v>
      </c>
      <c r="J31" s="35" t="s">
        <v>135</v>
      </c>
      <c r="K31" s="35" t="s">
        <v>135</v>
      </c>
      <c r="L31" s="112" t="s">
        <v>135</v>
      </c>
      <c r="M31" s="36"/>
      <c r="N31" s="146" t="e">
        <f t="shared" si="0"/>
        <v>#VALUE!</v>
      </c>
    </row>
    <row r="32" spans="1:16" s="33" customFormat="1" ht="8.1" hidden="1" customHeight="1" x14ac:dyDescent="0.2">
      <c r="A32" s="360" t="s">
        <v>156</v>
      </c>
      <c r="B32" s="361"/>
      <c r="C32" s="382" t="s">
        <v>157</v>
      </c>
      <c r="D32" s="383"/>
      <c r="E32" s="383"/>
      <c r="F32" s="383"/>
      <c r="G32" s="384"/>
      <c r="H32" s="34" t="s">
        <v>132</v>
      </c>
      <c r="I32" s="35" t="s">
        <v>135</v>
      </c>
      <c r="J32" s="35"/>
      <c r="K32" s="35" t="s">
        <v>135</v>
      </c>
      <c r="L32" s="112" t="str">
        <f t="shared" si="2"/>
        <v>0,00%</v>
      </c>
      <c r="M32" s="36"/>
      <c r="N32" s="146">
        <f t="shared" si="0"/>
        <v>1</v>
      </c>
    </row>
    <row r="33" spans="1:16" s="33" customFormat="1" ht="8.1" hidden="1" customHeight="1" x14ac:dyDescent="0.2">
      <c r="A33" s="360" t="s">
        <v>158</v>
      </c>
      <c r="B33" s="361"/>
      <c r="C33" s="382" t="s">
        <v>159</v>
      </c>
      <c r="D33" s="383"/>
      <c r="E33" s="383"/>
      <c r="F33" s="383"/>
      <c r="G33" s="384"/>
      <c r="H33" s="34" t="s">
        <v>132</v>
      </c>
      <c r="I33" s="35" t="s">
        <v>135</v>
      </c>
      <c r="J33" s="35"/>
      <c r="K33" s="35" t="s">
        <v>135</v>
      </c>
      <c r="L33" s="112" t="str">
        <f t="shared" si="2"/>
        <v>0,00%</v>
      </c>
      <c r="M33" s="36"/>
      <c r="N33" s="146">
        <f t="shared" si="0"/>
        <v>1</v>
      </c>
    </row>
    <row r="34" spans="1:16" s="33" customFormat="1" ht="10.9" customHeight="1" x14ac:dyDescent="0.2">
      <c r="A34" s="360" t="s">
        <v>160</v>
      </c>
      <c r="B34" s="361"/>
      <c r="C34" s="376" t="s">
        <v>161</v>
      </c>
      <c r="D34" s="377"/>
      <c r="E34" s="377"/>
      <c r="F34" s="377"/>
      <c r="G34" s="378"/>
      <c r="H34" s="34" t="s">
        <v>132</v>
      </c>
      <c r="I34" s="35">
        <v>10.894920000000001</v>
      </c>
      <c r="J34" s="35">
        <v>5.91779265</v>
      </c>
      <c r="K34" s="35">
        <f t="shared" si="1"/>
        <v>-4.9771273500000008</v>
      </c>
      <c r="L34" s="112">
        <f t="shared" si="2"/>
        <v>0.54316990395523779</v>
      </c>
      <c r="M34" s="206"/>
      <c r="N34" s="146">
        <f t="shared" si="0"/>
        <v>0.45683009604476221</v>
      </c>
      <c r="O34" s="238"/>
      <c r="P34" s="237"/>
    </row>
    <row r="35" spans="1:16" s="33" customFormat="1" ht="16.149999999999999" customHeight="1" x14ac:dyDescent="0.2">
      <c r="A35" s="360" t="s">
        <v>162</v>
      </c>
      <c r="B35" s="361"/>
      <c r="C35" s="379" t="s">
        <v>163</v>
      </c>
      <c r="D35" s="380"/>
      <c r="E35" s="380"/>
      <c r="F35" s="380"/>
      <c r="G35" s="381"/>
      <c r="H35" s="34" t="s">
        <v>132</v>
      </c>
      <c r="I35" s="38">
        <v>746.35242934513383</v>
      </c>
      <c r="J35" s="38">
        <f>J41+J43+J49</f>
        <v>324.22299999999996</v>
      </c>
      <c r="K35" s="35">
        <f t="shared" si="1"/>
        <v>-422.12942934513387</v>
      </c>
      <c r="L35" s="112">
        <f t="shared" si="2"/>
        <v>0.43441005515916981</v>
      </c>
      <c r="M35" s="38"/>
      <c r="N35" s="146">
        <f t="shared" si="0"/>
        <v>0.56558994484083014</v>
      </c>
      <c r="O35" s="238"/>
      <c r="P35" s="237"/>
    </row>
    <row r="36" spans="1:16" s="33" customFormat="1" ht="8.1" customHeight="1" x14ac:dyDescent="0.2">
      <c r="A36" s="360" t="s">
        <v>164</v>
      </c>
      <c r="B36" s="361"/>
      <c r="C36" s="362" t="s">
        <v>134</v>
      </c>
      <c r="D36" s="363"/>
      <c r="E36" s="363"/>
      <c r="F36" s="363"/>
      <c r="G36" s="364"/>
      <c r="H36" s="34" t="s">
        <v>132</v>
      </c>
      <c r="I36" s="35" t="s">
        <v>135</v>
      </c>
      <c r="J36" s="35" t="s">
        <v>135</v>
      </c>
      <c r="K36" s="35" t="s">
        <v>135</v>
      </c>
      <c r="L36" s="112" t="s">
        <v>135</v>
      </c>
      <c r="M36" s="34"/>
      <c r="N36" s="146" t="e">
        <f t="shared" si="0"/>
        <v>#VALUE!</v>
      </c>
      <c r="O36" s="238"/>
    </row>
    <row r="37" spans="1:16" s="33" customFormat="1" ht="16.5" hidden="1" customHeight="1" x14ac:dyDescent="0.2">
      <c r="A37" s="360" t="s">
        <v>165</v>
      </c>
      <c r="B37" s="361"/>
      <c r="C37" s="382" t="s">
        <v>137</v>
      </c>
      <c r="D37" s="383"/>
      <c r="E37" s="383"/>
      <c r="F37" s="383"/>
      <c r="G37" s="384"/>
      <c r="H37" s="34" t="s">
        <v>132</v>
      </c>
      <c r="I37" s="35" t="s">
        <v>135</v>
      </c>
      <c r="J37" s="35" t="s">
        <v>135</v>
      </c>
      <c r="K37" s="35" t="e">
        <f t="shared" si="1"/>
        <v>#VALUE!</v>
      </c>
      <c r="L37" s="112" t="s">
        <v>135</v>
      </c>
      <c r="M37" s="34"/>
      <c r="N37" s="146" t="e">
        <f t="shared" si="0"/>
        <v>#VALUE!</v>
      </c>
      <c r="O37" s="238"/>
    </row>
    <row r="38" spans="1:16" s="33" customFormat="1" ht="16.5" hidden="1" customHeight="1" x14ac:dyDescent="0.2">
      <c r="A38" s="360" t="s">
        <v>166</v>
      </c>
      <c r="B38" s="361"/>
      <c r="C38" s="382" t="s">
        <v>139</v>
      </c>
      <c r="D38" s="383"/>
      <c r="E38" s="383"/>
      <c r="F38" s="383"/>
      <c r="G38" s="384"/>
      <c r="H38" s="34" t="s">
        <v>132</v>
      </c>
      <c r="I38" s="35" t="s">
        <v>135</v>
      </c>
      <c r="J38" s="35" t="s">
        <v>135</v>
      </c>
      <c r="K38" s="35" t="e">
        <f t="shared" si="1"/>
        <v>#VALUE!</v>
      </c>
      <c r="L38" s="112" t="str">
        <f t="shared" si="2"/>
        <v>0,00%</v>
      </c>
      <c r="M38" s="34"/>
      <c r="N38" s="146">
        <f t="shared" si="0"/>
        <v>1</v>
      </c>
      <c r="O38" s="238"/>
    </row>
    <row r="39" spans="1:16" s="33" customFormat="1" ht="16.5" hidden="1" customHeight="1" x14ac:dyDescent="0.2">
      <c r="A39" s="360" t="s">
        <v>167</v>
      </c>
      <c r="B39" s="361"/>
      <c r="C39" s="382" t="s">
        <v>141</v>
      </c>
      <c r="D39" s="383"/>
      <c r="E39" s="383"/>
      <c r="F39" s="383"/>
      <c r="G39" s="384"/>
      <c r="H39" s="34" t="s">
        <v>132</v>
      </c>
      <c r="I39" s="35" t="s">
        <v>135</v>
      </c>
      <c r="J39" s="35" t="s">
        <v>135</v>
      </c>
      <c r="K39" s="35" t="e">
        <f t="shared" si="1"/>
        <v>#VALUE!</v>
      </c>
      <c r="L39" s="112" t="str">
        <f t="shared" si="2"/>
        <v>0,00%</v>
      </c>
      <c r="M39" s="34"/>
      <c r="N39" s="146">
        <f t="shared" si="0"/>
        <v>1</v>
      </c>
      <c r="O39" s="238"/>
    </row>
    <row r="40" spans="1:16" s="33" customFormat="1" ht="8.1" customHeight="1" x14ac:dyDescent="0.2">
      <c r="A40" s="360" t="s">
        <v>168</v>
      </c>
      <c r="B40" s="361"/>
      <c r="C40" s="362" t="s">
        <v>143</v>
      </c>
      <c r="D40" s="363"/>
      <c r="E40" s="363"/>
      <c r="F40" s="363"/>
      <c r="G40" s="364"/>
      <c r="H40" s="34" t="s">
        <v>132</v>
      </c>
      <c r="I40" s="35" t="s">
        <v>135</v>
      </c>
      <c r="J40" s="35" t="s">
        <v>135</v>
      </c>
      <c r="K40" s="35" t="s">
        <v>135</v>
      </c>
      <c r="L40" s="112" t="s">
        <v>135</v>
      </c>
      <c r="M40" s="34"/>
      <c r="N40" s="146" t="e">
        <f t="shared" si="0"/>
        <v>#VALUE!</v>
      </c>
      <c r="O40" s="238"/>
    </row>
    <row r="41" spans="1:16" s="33" customFormat="1" ht="8.1" customHeight="1" x14ac:dyDescent="0.2">
      <c r="A41" s="360" t="s">
        <v>169</v>
      </c>
      <c r="B41" s="361"/>
      <c r="C41" s="376" t="s">
        <v>145</v>
      </c>
      <c r="D41" s="377"/>
      <c r="E41" s="377"/>
      <c r="F41" s="377"/>
      <c r="G41" s="378"/>
      <c r="H41" s="34" t="s">
        <v>132</v>
      </c>
      <c r="I41" s="35">
        <v>735.69562166498145</v>
      </c>
      <c r="J41" s="35">
        <f>324.223/J20*J26</f>
        <v>317.11898229029094</v>
      </c>
      <c r="K41" s="35">
        <f t="shared" si="1"/>
        <v>-418.5766393746905</v>
      </c>
      <c r="L41" s="112">
        <f t="shared" si="2"/>
        <v>0.43104644495859118</v>
      </c>
      <c r="M41" s="35"/>
      <c r="N41" s="146">
        <f t="shared" si="0"/>
        <v>0.56895355504140888</v>
      </c>
      <c r="O41" s="238"/>
      <c r="P41" s="237"/>
    </row>
    <row r="42" spans="1:16" s="33" customFormat="1" ht="8.1" customHeight="1" x14ac:dyDescent="0.2">
      <c r="A42" s="360" t="s">
        <v>170</v>
      </c>
      <c r="B42" s="361"/>
      <c r="C42" s="362" t="s">
        <v>147</v>
      </c>
      <c r="D42" s="363"/>
      <c r="E42" s="363"/>
      <c r="F42" s="363"/>
      <c r="G42" s="364"/>
      <c r="H42" s="34" t="s">
        <v>132</v>
      </c>
      <c r="I42" s="35" t="s">
        <v>135</v>
      </c>
      <c r="J42" s="35" t="s">
        <v>135</v>
      </c>
      <c r="K42" s="35" t="s">
        <v>135</v>
      </c>
      <c r="L42" s="112" t="s">
        <v>135</v>
      </c>
      <c r="M42" s="36"/>
      <c r="N42" s="146" t="e">
        <f t="shared" si="0"/>
        <v>#VALUE!</v>
      </c>
      <c r="O42" s="238"/>
    </row>
    <row r="43" spans="1:16" s="33" customFormat="1" ht="8.1" customHeight="1" x14ac:dyDescent="0.2">
      <c r="A43" s="360" t="s">
        <v>171</v>
      </c>
      <c r="B43" s="361"/>
      <c r="C43" s="376" t="s">
        <v>149</v>
      </c>
      <c r="D43" s="377"/>
      <c r="E43" s="377"/>
      <c r="F43" s="377"/>
      <c r="G43" s="378"/>
      <c r="H43" s="34" t="s">
        <v>132</v>
      </c>
      <c r="I43" s="35">
        <v>1.5114071093463131</v>
      </c>
      <c r="J43" s="35">
        <f>324.223/J20*J28</f>
        <v>2.0535102322119849</v>
      </c>
      <c r="K43" s="35">
        <f t="shared" si="1"/>
        <v>0.54210312286567186</v>
      </c>
      <c r="L43" s="112">
        <f t="shared" si="2"/>
        <v>1.3586744560835979</v>
      </c>
      <c r="M43" s="36"/>
      <c r="N43" s="146">
        <f t="shared" si="0"/>
        <v>-0.35867445608359794</v>
      </c>
      <c r="O43" s="238"/>
      <c r="P43" s="237"/>
    </row>
    <row r="44" spans="1:16" s="33" customFormat="1" ht="8.1" customHeight="1" x14ac:dyDescent="0.2">
      <c r="A44" s="360" t="s">
        <v>172</v>
      </c>
      <c r="B44" s="361"/>
      <c r="C44" s="362" t="s">
        <v>151</v>
      </c>
      <c r="D44" s="363"/>
      <c r="E44" s="363"/>
      <c r="F44" s="363"/>
      <c r="G44" s="364"/>
      <c r="H44" s="34" t="s">
        <v>132</v>
      </c>
      <c r="I44" s="35" t="s">
        <v>135</v>
      </c>
      <c r="J44" s="35" t="s">
        <v>135</v>
      </c>
      <c r="K44" s="35" t="s">
        <v>135</v>
      </c>
      <c r="L44" s="112" t="s">
        <v>135</v>
      </c>
      <c r="M44" s="36"/>
      <c r="N44" s="146" t="e">
        <f t="shared" si="0"/>
        <v>#VALUE!</v>
      </c>
      <c r="O44" s="238"/>
    </row>
    <row r="45" spans="1:16" s="33" customFormat="1" ht="8.1" customHeight="1" x14ac:dyDescent="0.2">
      <c r="A45" s="360" t="s">
        <v>173</v>
      </c>
      <c r="B45" s="361"/>
      <c r="C45" s="362" t="s">
        <v>153</v>
      </c>
      <c r="D45" s="363"/>
      <c r="E45" s="363"/>
      <c r="F45" s="363"/>
      <c r="G45" s="364"/>
      <c r="H45" s="34" t="s">
        <v>132</v>
      </c>
      <c r="I45" s="35" t="s">
        <v>135</v>
      </c>
      <c r="J45" s="35" t="s">
        <v>135</v>
      </c>
      <c r="K45" s="35" t="s">
        <v>135</v>
      </c>
      <c r="L45" s="112" t="s">
        <v>135</v>
      </c>
      <c r="M45" s="36"/>
      <c r="N45" s="146" t="e">
        <f t="shared" si="0"/>
        <v>#VALUE!</v>
      </c>
      <c r="O45" s="238"/>
    </row>
    <row r="46" spans="1:16" s="33" customFormat="1" ht="7.9" customHeight="1" x14ac:dyDescent="0.2">
      <c r="A46" s="360" t="s">
        <v>174</v>
      </c>
      <c r="B46" s="361"/>
      <c r="C46" s="362" t="s">
        <v>155</v>
      </c>
      <c r="D46" s="363"/>
      <c r="E46" s="363"/>
      <c r="F46" s="363"/>
      <c r="G46" s="364"/>
      <c r="H46" s="34" t="s">
        <v>132</v>
      </c>
      <c r="I46" s="35" t="s">
        <v>135</v>
      </c>
      <c r="J46" s="35" t="s">
        <v>135</v>
      </c>
      <c r="K46" s="35" t="s">
        <v>135</v>
      </c>
      <c r="L46" s="112" t="s">
        <v>135</v>
      </c>
      <c r="M46" s="36"/>
      <c r="N46" s="146" t="e">
        <f t="shared" si="0"/>
        <v>#VALUE!</v>
      </c>
    </row>
    <row r="47" spans="1:16" s="33" customFormat="1" ht="8.1" hidden="1" customHeight="1" x14ac:dyDescent="0.2">
      <c r="A47" s="360" t="s">
        <v>175</v>
      </c>
      <c r="B47" s="361"/>
      <c r="C47" s="382" t="s">
        <v>157</v>
      </c>
      <c r="D47" s="383"/>
      <c r="E47" s="383"/>
      <c r="F47" s="383"/>
      <c r="G47" s="384"/>
      <c r="H47" s="34" t="s">
        <v>132</v>
      </c>
      <c r="I47" s="35" t="s">
        <v>135</v>
      </c>
      <c r="J47" s="35" t="s">
        <v>135</v>
      </c>
      <c r="K47" s="35" t="e">
        <f t="shared" si="1"/>
        <v>#VALUE!</v>
      </c>
      <c r="L47" s="112" t="str">
        <f t="shared" si="2"/>
        <v>0,00%</v>
      </c>
      <c r="M47" s="36"/>
      <c r="N47" s="146">
        <f t="shared" si="0"/>
        <v>1</v>
      </c>
    </row>
    <row r="48" spans="1:16" s="33" customFormat="1" ht="8.1" hidden="1" customHeight="1" x14ac:dyDescent="0.2">
      <c r="A48" s="360" t="s">
        <v>176</v>
      </c>
      <c r="B48" s="361"/>
      <c r="C48" s="382" t="s">
        <v>159</v>
      </c>
      <c r="D48" s="383"/>
      <c r="E48" s="383"/>
      <c r="F48" s="383"/>
      <c r="G48" s="384"/>
      <c r="H48" s="34" t="s">
        <v>132</v>
      </c>
      <c r="I48" s="35" t="s">
        <v>135</v>
      </c>
      <c r="J48" s="35" t="s">
        <v>135</v>
      </c>
      <c r="K48" s="35" t="e">
        <f t="shared" si="1"/>
        <v>#VALUE!</v>
      </c>
      <c r="L48" s="112" t="str">
        <f t="shared" si="2"/>
        <v>0,00%</v>
      </c>
      <c r="M48" s="36"/>
      <c r="N48" s="146">
        <f t="shared" si="0"/>
        <v>1</v>
      </c>
    </row>
    <row r="49" spans="1:16" s="33" customFormat="1" ht="8.1" customHeight="1" x14ac:dyDescent="0.2">
      <c r="A49" s="360" t="s">
        <v>177</v>
      </c>
      <c r="B49" s="361"/>
      <c r="C49" s="376" t="s">
        <v>161</v>
      </c>
      <c r="D49" s="377"/>
      <c r="E49" s="377"/>
      <c r="F49" s="377"/>
      <c r="G49" s="378"/>
      <c r="H49" s="34" t="s">
        <v>132</v>
      </c>
      <c r="I49" s="35">
        <v>9.1454005708061654</v>
      </c>
      <c r="J49" s="35">
        <f>324.223/J20*J34</f>
        <v>5.0505074774970353</v>
      </c>
      <c r="K49" s="35">
        <f t="shared" si="1"/>
        <v>-4.0948930933091301</v>
      </c>
      <c r="L49" s="112">
        <f t="shared" si="2"/>
        <v>0.5522456275583163</v>
      </c>
      <c r="M49" s="36"/>
      <c r="N49" s="146">
        <f t="shared" si="0"/>
        <v>0.4477543724416837</v>
      </c>
      <c r="O49" s="238"/>
      <c r="P49" s="237"/>
    </row>
    <row r="50" spans="1:16" s="33" customFormat="1" ht="8.1" customHeight="1" x14ac:dyDescent="0.2">
      <c r="A50" s="360" t="s">
        <v>178</v>
      </c>
      <c r="B50" s="361"/>
      <c r="C50" s="376" t="s">
        <v>179</v>
      </c>
      <c r="D50" s="377"/>
      <c r="E50" s="377"/>
      <c r="F50" s="377"/>
      <c r="G50" s="378"/>
      <c r="H50" s="34" t="s">
        <v>132</v>
      </c>
      <c r="I50" s="38">
        <v>211.00566972039312</v>
      </c>
      <c r="J50" s="38">
        <f>J52+J57+J58</f>
        <v>108.40663226999999</v>
      </c>
      <c r="K50" s="35">
        <f t="shared" si="1"/>
        <v>-102.59903745039313</v>
      </c>
      <c r="L50" s="112">
        <f t="shared" si="2"/>
        <v>0.51376170324546866</v>
      </c>
      <c r="M50" s="38"/>
      <c r="N50" s="146">
        <f t="shared" si="0"/>
        <v>0.48623829675453134</v>
      </c>
      <c r="O50" s="238"/>
    </row>
    <row r="51" spans="1:16" s="33" customFormat="1" ht="8.1" customHeight="1" x14ac:dyDescent="0.2">
      <c r="A51" s="360" t="s">
        <v>165</v>
      </c>
      <c r="B51" s="361"/>
      <c r="C51" s="382" t="s">
        <v>180</v>
      </c>
      <c r="D51" s="383"/>
      <c r="E51" s="383"/>
      <c r="F51" s="383"/>
      <c r="G51" s="384"/>
      <c r="H51" s="34" t="s">
        <v>132</v>
      </c>
      <c r="I51" s="35" t="s">
        <v>135</v>
      </c>
      <c r="J51" s="35" t="s">
        <v>135</v>
      </c>
      <c r="K51" s="35" t="s">
        <v>135</v>
      </c>
      <c r="L51" s="112" t="s">
        <v>135</v>
      </c>
      <c r="M51" s="39"/>
      <c r="N51" s="146" t="e">
        <f t="shared" si="0"/>
        <v>#VALUE!</v>
      </c>
      <c r="O51" s="238"/>
    </row>
    <row r="52" spans="1:16" s="33" customFormat="1" ht="8.1" customHeight="1" x14ac:dyDescent="0.2">
      <c r="A52" s="360" t="s">
        <v>166</v>
      </c>
      <c r="B52" s="361"/>
      <c r="C52" s="385" t="s">
        <v>181</v>
      </c>
      <c r="D52" s="386"/>
      <c r="E52" s="386"/>
      <c r="F52" s="386"/>
      <c r="G52" s="387"/>
      <c r="H52" s="34" t="s">
        <v>132</v>
      </c>
      <c r="I52" s="38">
        <v>162.63114999999999</v>
      </c>
      <c r="J52" s="38">
        <f>J53</f>
        <v>89.881840209999993</v>
      </c>
      <c r="K52" s="35">
        <f t="shared" si="1"/>
        <v>-72.749309789999998</v>
      </c>
      <c r="L52" s="112">
        <f t="shared" si="2"/>
        <v>0.55267296707918501</v>
      </c>
      <c r="M52" s="39"/>
      <c r="N52" s="146">
        <f t="shared" si="0"/>
        <v>0.44732703292081499</v>
      </c>
      <c r="O52" s="238"/>
    </row>
    <row r="53" spans="1:16" s="33" customFormat="1" ht="8.1" customHeight="1" x14ac:dyDescent="0.2">
      <c r="A53" s="360" t="s">
        <v>182</v>
      </c>
      <c r="B53" s="361"/>
      <c r="C53" s="388" t="s">
        <v>183</v>
      </c>
      <c r="D53" s="389"/>
      <c r="E53" s="389"/>
      <c r="F53" s="389"/>
      <c r="G53" s="390"/>
      <c r="H53" s="34" t="s">
        <v>132</v>
      </c>
      <c r="I53" s="38">
        <v>162.63114999999999</v>
      </c>
      <c r="J53" s="38">
        <f>SUM(J54:J55)</f>
        <v>89.881840209999993</v>
      </c>
      <c r="K53" s="35">
        <f t="shared" si="1"/>
        <v>-72.749309789999998</v>
      </c>
      <c r="L53" s="112">
        <f t="shared" si="2"/>
        <v>0.55267296707918501</v>
      </c>
      <c r="M53" s="39"/>
      <c r="N53" s="146">
        <f t="shared" si="0"/>
        <v>0.44732703292081499</v>
      </c>
      <c r="O53" s="238"/>
    </row>
    <row r="54" spans="1:16" s="33" customFormat="1" ht="15" customHeight="1" x14ac:dyDescent="0.2">
      <c r="A54" s="360" t="s">
        <v>184</v>
      </c>
      <c r="B54" s="361"/>
      <c r="C54" s="391" t="s">
        <v>185</v>
      </c>
      <c r="D54" s="392"/>
      <c r="E54" s="392"/>
      <c r="F54" s="392"/>
      <c r="G54" s="393"/>
      <c r="H54" s="34" t="s">
        <v>132</v>
      </c>
      <c r="I54" s="35">
        <v>162.63114999999999</v>
      </c>
      <c r="J54" s="35">
        <v>89.881840209999993</v>
      </c>
      <c r="K54" s="35">
        <f t="shared" si="1"/>
        <v>-72.749309789999998</v>
      </c>
      <c r="L54" s="112">
        <f t="shared" si="2"/>
        <v>0.55267296707918501</v>
      </c>
      <c r="M54" s="36"/>
      <c r="N54" s="146">
        <f t="shared" si="0"/>
        <v>0.44732703292081499</v>
      </c>
      <c r="O54" s="238"/>
    </row>
    <row r="55" spans="1:16" s="33" customFormat="1" ht="8.1" customHeight="1" x14ac:dyDescent="0.2">
      <c r="A55" s="360" t="s">
        <v>186</v>
      </c>
      <c r="B55" s="361"/>
      <c r="C55" s="394" t="s">
        <v>187</v>
      </c>
      <c r="D55" s="395"/>
      <c r="E55" s="395"/>
      <c r="F55" s="395"/>
      <c r="G55" s="396"/>
      <c r="H55" s="34" t="s">
        <v>132</v>
      </c>
      <c r="I55" s="35" t="s">
        <v>135</v>
      </c>
      <c r="J55" s="35" t="s">
        <v>135</v>
      </c>
      <c r="K55" s="35" t="s">
        <v>135</v>
      </c>
      <c r="L55" s="112" t="s">
        <v>135</v>
      </c>
      <c r="M55" s="36"/>
      <c r="N55" s="146" t="e">
        <f t="shared" si="0"/>
        <v>#VALUE!</v>
      </c>
    </row>
    <row r="56" spans="1:16" s="33" customFormat="1" ht="8.1" customHeight="1" x14ac:dyDescent="0.2">
      <c r="A56" s="360" t="s">
        <v>188</v>
      </c>
      <c r="B56" s="361"/>
      <c r="C56" s="397" t="s">
        <v>189</v>
      </c>
      <c r="D56" s="398"/>
      <c r="E56" s="398"/>
      <c r="F56" s="398"/>
      <c r="G56" s="399"/>
      <c r="H56" s="34" t="s">
        <v>132</v>
      </c>
      <c r="I56" s="35" t="s">
        <v>135</v>
      </c>
      <c r="J56" s="35" t="s">
        <v>135</v>
      </c>
      <c r="K56" s="35" t="s">
        <v>135</v>
      </c>
      <c r="L56" s="112" t="s">
        <v>135</v>
      </c>
      <c r="M56" s="36"/>
      <c r="N56" s="146" t="e">
        <f t="shared" si="0"/>
        <v>#VALUE!</v>
      </c>
      <c r="O56" s="238"/>
    </row>
    <row r="57" spans="1:16" s="33" customFormat="1" ht="8.1" customHeight="1" x14ac:dyDescent="0.2">
      <c r="A57" s="360" t="s">
        <v>167</v>
      </c>
      <c r="B57" s="361"/>
      <c r="C57" s="385" t="s">
        <v>190</v>
      </c>
      <c r="D57" s="386"/>
      <c r="E57" s="386"/>
      <c r="F57" s="386"/>
      <c r="G57" s="387"/>
      <c r="H57" s="34" t="s">
        <v>132</v>
      </c>
      <c r="I57" s="35">
        <v>39.371564191615761</v>
      </c>
      <c r="J57" s="35">
        <v>12.815977579999998</v>
      </c>
      <c r="K57" s="35">
        <f t="shared" si="1"/>
        <v>-26.555586611615762</v>
      </c>
      <c r="L57" s="112">
        <f t="shared" si="2"/>
        <v>0.32551354875377753</v>
      </c>
      <c r="M57" s="36"/>
      <c r="N57" s="146">
        <f t="shared" si="0"/>
        <v>0.67448645124622253</v>
      </c>
      <c r="O57" s="238"/>
    </row>
    <row r="58" spans="1:16" s="33" customFormat="1" ht="8.1" customHeight="1" x14ac:dyDescent="0.2">
      <c r="A58" s="360" t="s">
        <v>191</v>
      </c>
      <c r="B58" s="361"/>
      <c r="C58" s="385" t="s">
        <v>192</v>
      </c>
      <c r="D58" s="386"/>
      <c r="E58" s="386"/>
      <c r="F58" s="386"/>
      <c r="G58" s="387"/>
      <c r="H58" s="34" t="s">
        <v>132</v>
      </c>
      <c r="I58" s="35">
        <v>9.0029555287773508</v>
      </c>
      <c r="J58" s="35">
        <v>5.7088144799999991</v>
      </c>
      <c r="K58" s="35">
        <f t="shared" si="1"/>
        <v>-3.2941410487773517</v>
      </c>
      <c r="L58" s="112">
        <f t="shared" si="2"/>
        <v>0.63410448510515816</v>
      </c>
      <c r="M58" s="36"/>
      <c r="N58" s="146">
        <f t="shared" si="0"/>
        <v>0.36589551489484184</v>
      </c>
      <c r="O58" s="238"/>
    </row>
    <row r="59" spans="1:16" s="33" customFormat="1" ht="8.1" customHeight="1" x14ac:dyDescent="0.2">
      <c r="A59" s="360" t="s">
        <v>193</v>
      </c>
      <c r="B59" s="361"/>
      <c r="C59" s="376" t="s">
        <v>194</v>
      </c>
      <c r="D59" s="377"/>
      <c r="E59" s="377"/>
      <c r="F59" s="377"/>
      <c r="G59" s="378"/>
      <c r="H59" s="34" t="s">
        <v>132</v>
      </c>
      <c r="I59" s="38">
        <v>52.067887643323232</v>
      </c>
      <c r="J59" s="38">
        <f>SUM(J60:J64)</f>
        <v>9.7753703899999991</v>
      </c>
      <c r="K59" s="35">
        <f t="shared" si="1"/>
        <v>-42.292517253323233</v>
      </c>
      <c r="L59" s="112">
        <f t="shared" si="2"/>
        <v>0.18774278797256938</v>
      </c>
      <c r="M59" s="39"/>
      <c r="N59" s="146">
        <f t="shared" si="0"/>
        <v>0.81225721202743062</v>
      </c>
      <c r="O59" s="238"/>
      <c r="P59" s="237"/>
    </row>
    <row r="60" spans="1:16" s="33" customFormat="1" ht="18" customHeight="1" x14ac:dyDescent="0.2">
      <c r="A60" s="360" t="s">
        <v>195</v>
      </c>
      <c r="B60" s="361"/>
      <c r="C60" s="385" t="s">
        <v>196</v>
      </c>
      <c r="D60" s="386"/>
      <c r="E60" s="386"/>
      <c r="F60" s="386"/>
      <c r="G60" s="387"/>
      <c r="H60" s="34" t="s">
        <v>132</v>
      </c>
      <c r="I60" s="35">
        <v>1.4026609999999999</v>
      </c>
      <c r="J60" s="35">
        <v>0.74507493000000002</v>
      </c>
      <c r="K60" s="35">
        <f t="shared" si="1"/>
        <v>-0.65758606999999991</v>
      </c>
      <c r="L60" s="112">
        <f t="shared" si="2"/>
        <v>0.53118674433808311</v>
      </c>
      <c r="M60" s="36"/>
      <c r="N60" s="146">
        <f t="shared" si="0"/>
        <v>0.46881325566191689</v>
      </c>
      <c r="O60" s="238"/>
      <c r="P60" s="237"/>
    </row>
    <row r="61" spans="1:16" s="33" customFormat="1" ht="20.25" customHeight="1" x14ac:dyDescent="0.2">
      <c r="A61" s="360" t="s">
        <v>197</v>
      </c>
      <c r="B61" s="361"/>
      <c r="C61" s="385" t="s">
        <v>198</v>
      </c>
      <c r="D61" s="386"/>
      <c r="E61" s="386"/>
      <c r="F61" s="386"/>
      <c r="G61" s="387"/>
      <c r="H61" s="34" t="s">
        <v>132</v>
      </c>
      <c r="I61" s="35">
        <v>10.66522664332323</v>
      </c>
      <c r="J61" s="35">
        <f>7.21165789-J60</f>
        <v>6.4665829599999993</v>
      </c>
      <c r="K61" s="35">
        <f t="shared" si="1"/>
        <v>-4.1986436833232306</v>
      </c>
      <c r="L61" s="112">
        <f t="shared" si="2"/>
        <v>0.6063240075679297</v>
      </c>
      <c r="M61" s="36"/>
      <c r="N61" s="146">
        <f t="shared" si="0"/>
        <v>0.3936759924320703</v>
      </c>
      <c r="O61" s="238"/>
      <c r="P61" s="237"/>
    </row>
    <row r="62" spans="1:16" s="33" customFormat="1" ht="8.1" customHeight="1" x14ac:dyDescent="0.2">
      <c r="A62" s="360" t="s">
        <v>199</v>
      </c>
      <c r="B62" s="361"/>
      <c r="C62" s="382" t="s">
        <v>200</v>
      </c>
      <c r="D62" s="383"/>
      <c r="E62" s="383"/>
      <c r="F62" s="383"/>
      <c r="G62" s="384"/>
      <c r="H62" s="34" t="s">
        <v>132</v>
      </c>
      <c r="I62" s="35" t="s">
        <v>135</v>
      </c>
      <c r="J62" s="35" t="s">
        <v>135</v>
      </c>
      <c r="K62" s="35" t="s">
        <v>135</v>
      </c>
      <c r="L62" s="112" t="s">
        <v>135</v>
      </c>
      <c r="M62" s="36"/>
      <c r="N62" s="146" t="e">
        <f t="shared" si="0"/>
        <v>#VALUE!</v>
      </c>
      <c r="O62" s="238"/>
    </row>
    <row r="63" spans="1:16" s="33" customFormat="1" ht="8.1" customHeight="1" x14ac:dyDescent="0.2">
      <c r="A63" s="360" t="s">
        <v>201</v>
      </c>
      <c r="B63" s="361"/>
      <c r="C63" s="382" t="s">
        <v>202</v>
      </c>
      <c r="D63" s="383"/>
      <c r="E63" s="383"/>
      <c r="F63" s="383"/>
      <c r="G63" s="384"/>
      <c r="H63" s="34" t="s">
        <v>132</v>
      </c>
      <c r="I63" s="35" t="s">
        <v>135</v>
      </c>
      <c r="J63" s="35" t="s">
        <v>135</v>
      </c>
      <c r="K63" s="35" t="s">
        <v>135</v>
      </c>
      <c r="L63" s="112" t="s">
        <v>135</v>
      </c>
      <c r="M63" s="36"/>
      <c r="N63" s="146" t="e">
        <f t="shared" si="0"/>
        <v>#VALUE!</v>
      </c>
      <c r="O63" s="238"/>
    </row>
    <row r="64" spans="1:16" s="33" customFormat="1" ht="8.1" customHeight="1" x14ac:dyDescent="0.2">
      <c r="A64" s="360" t="s">
        <v>203</v>
      </c>
      <c r="B64" s="361"/>
      <c r="C64" s="385" t="s">
        <v>204</v>
      </c>
      <c r="D64" s="386"/>
      <c r="E64" s="386"/>
      <c r="F64" s="386"/>
      <c r="G64" s="387"/>
      <c r="H64" s="34" t="s">
        <v>132</v>
      </c>
      <c r="I64" s="35">
        <v>40</v>
      </c>
      <c r="J64" s="35">
        <v>2.5637124999999998</v>
      </c>
      <c r="K64" s="35" t="s">
        <v>135</v>
      </c>
      <c r="L64" s="112">
        <f t="shared" si="2"/>
        <v>6.4092812499999999E-2</v>
      </c>
      <c r="M64" s="36"/>
      <c r="N64" s="146">
        <f t="shared" si="0"/>
        <v>0.93590718750000002</v>
      </c>
      <c r="O64" s="238"/>
    </row>
    <row r="65" spans="1:16" s="33" customFormat="1" ht="8.1" customHeight="1" x14ac:dyDescent="0.2">
      <c r="A65" s="360" t="s">
        <v>205</v>
      </c>
      <c r="B65" s="361"/>
      <c r="C65" s="376" t="s">
        <v>206</v>
      </c>
      <c r="D65" s="377"/>
      <c r="E65" s="377"/>
      <c r="F65" s="377"/>
      <c r="G65" s="378"/>
      <c r="H65" s="34" t="s">
        <v>132</v>
      </c>
      <c r="I65" s="35">
        <v>285.9145956755317</v>
      </c>
      <c r="J65" s="35">
        <v>142.37646629</v>
      </c>
      <c r="K65" s="35">
        <f t="shared" si="1"/>
        <v>-143.5381293855317</v>
      </c>
      <c r="L65" s="112">
        <f t="shared" si="2"/>
        <v>0.49796851382702756</v>
      </c>
      <c r="M65" s="35"/>
      <c r="N65" s="146">
        <f t="shared" si="0"/>
        <v>0.50203148617297244</v>
      </c>
      <c r="O65" s="238"/>
    </row>
    <row r="66" spans="1:16" s="33" customFormat="1" ht="8.1" customHeight="1" x14ac:dyDescent="0.2">
      <c r="A66" s="360" t="s">
        <v>207</v>
      </c>
      <c r="B66" s="361"/>
      <c r="C66" s="376" t="s">
        <v>208</v>
      </c>
      <c r="D66" s="377"/>
      <c r="E66" s="377"/>
      <c r="F66" s="377"/>
      <c r="G66" s="378"/>
      <c r="H66" s="34" t="s">
        <v>132</v>
      </c>
      <c r="I66" s="35">
        <v>63.541698670199992</v>
      </c>
      <c r="J66" s="35">
        <v>22.069826469999999</v>
      </c>
      <c r="K66" s="35">
        <f t="shared" si="1"/>
        <v>-41.471872200199996</v>
      </c>
      <c r="L66" s="112">
        <f t="shared" si="2"/>
        <v>0.34732824164095544</v>
      </c>
      <c r="M66" s="36"/>
      <c r="N66" s="146">
        <f t="shared" si="0"/>
        <v>0.65267175835904456</v>
      </c>
      <c r="O66" s="238"/>
    </row>
    <row r="67" spans="1:16" s="33" customFormat="1" ht="8.1" customHeight="1" x14ac:dyDescent="0.2">
      <c r="A67" s="360" t="s">
        <v>209</v>
      </c>
      <c r="B67" s="361"/>
      <c r="C67" s="376" t="s">
        <v>210</v>
      </c>
      <c r="D67" s="377"/>
      <c r="E67" s="377"/>
      <c r="F67" s="377"/>
      <c r="G67" s="378"/>
      <c r="H67" s="34" t="s">
        <v>132</v>
      </c>
      <c r="I67" s="38">
        <v>5.1348211199999998</v>
      </c>
      <c r="J67" s="38">
        <f>SUM(J68:J69)</f>
        <v>3.5324250000000004</v>
      </c>
      <c r="K67" s="35">
        <f t="shared" si="1"/>
        <v>-1.6023961199999994</v>
      </c>
      <c r="L67" s="112">
        <f t="shared" si="2"/>
        <v>0.68793535693800378</v>
      </c>
      <c r="M67" s="39"/>
      <c r="N67" s="146">
        <f t="shared" si="0"/>
        <v>0.31206464306199622</v>
      </c>
      <c r="O67" s="238"/>
    </row>
    <row r="68" spans="1:16" s="33" customFormat="1" ht="8.1" customHeight="1" x14ac:dyDescent="0.2">
      <c r="A68" s="360" t="s">
        <v>211</v>
      </c>
      <c r="B68" s="361"/>
      <c r="C68" s="385" t="s">
        <v>212</v>
      </c>
      <c r="D68" s="386"/>
      <c r="E68" s="386"/>
      <c r="F68" s="386"/>
      <c r="G68" s="387"/>
      <c r="H68" s="34" t="s">
        <v>132</v>
      </c>
      <c r="I68" s="35">
        <v>4.6696</v>
      </c>
      <c r="J68" s="35">
        <v>3.3103350000000002</v>
      </c>
      <c r="K68" s="35">
        <f t="shared" si="1"/>
        <v>-1.3592649999999997</v>
      </c>
      <c r="L68" s="112">
        <f t="shared" si="2"/>
        <v>0.70891189823539491</v>
      </c>
      <c r="M68" s="36"/>
      <c r="N68" s="146">
        <f t="shared" si="0"/>
        <v>0.29108810176460509</v>
      </c>
      <c r="O68" s="238"/>
    </row>
    <row r="69" spans="1:16" s="33" customFormat="1" ht="8.1" customHeight="1" x14ac:dyDescent="0.2">
      <c r="A69" s="360" t="s">
        <v>213</v>
      </c>
      <c r="B69" s="361"/>
      <c r="C69" s="385" t="s">
        <v>214</v>
      </c>
      <c r="D69" s="386"/>
      <c r="E69" s="386"/>
      <c r="F69" s="386"/>
      <c r="G69" s="387"/>
      <c r="H69" s="34" t="s">
        <v>132</v>
      </c>
      <c r="I69" s="35">
        <v>0.46522111999999971</v>
      </c>
      <c r="J69" s="35">
        <v>0.22209000000000012</v>
      </c>
      <c r="K69" s="35">
        <f t="shared" si="1"/>
        <v>-0.24313111999999959</v>
      </c>
      <c r="L69" s="112">
        <f t="shared" si="2"/>
        <v>0.47738589340054094</v>
      </c>
      <c r="M69" s="36"/>
      <c r="N69" s="146">
        <f t="shared" si="0"/>
        <v>0.52261410659945906</v>
      </c>
      <c r="O69" s="238"/>
    </row>
    <row r="70" spans="1:16" s="33" customFormat="1" ht="8.1" customHeight="1" x14ac:dyDescent="0.2">
      <c r="A70" s="360" t="s">
        <v>215</v>
      </c>
      <c r="B70" s="361"/>
      <c r="C70" s="376" t="s">
        <v>216</v>
      </c>
      <c r="D70" s="377"/>
      <c r="E70" s="377"/>
      <c r="F70" s="377"/>
      <c r="G70" s="378"/>
      <c r="H70" s="34" t="s">
        <v>132</v>
      </c>
      <c r="I70" s="38">
        <v>118.87624355248565</v>
      </c>
      <c r="J70" s="38">
        <f>SUM(J71:J73)</f>
        <v>40.049049760000003</v>
      </c>
      <c r="K70" s="35">
        <f t="shared" si="1"/>
        <v>-78.827193792485645</v>
      </c>
      <c r="L70" s="112">
        <f t="shared" si="2"/>
        <v>0.33689699946076901</v>
      </c>
      <c r="M70" s="39"/>
      <c r="N70" s="146">
        <f t="shared" si="0"/>
        <v>0.66310300053923099</v>
      </c>
      <c r="O70" s="238"/>
      <c r="P70" s="237"/>
    </row>
    <row r="71" spans="1:16" s="33" customFormat="1" ht="8.1" customHeight="1" x14ac:dyDescent="0.2">
      <c r="A71" s="360" t="s">
        <v>217</v>
      </c>
      <c r="B71" s="361"/>
      <c r="C71" s="385" t="s">
        <v>218</v>
      </c>
      <c r="D71" s="386"/>
      <c r="E71" s="386"/>
      <c r="F71" s="386"/>
      <c r="G71" s="387"/>
      <c r="H71" s="34" t="s">
        <v>132</v>
      </c>
      <c r="I71" s="35">
        <v>0.51017001248565352</v>
      </c>
      <c r="J71" s="35">
        <v>0.20475072999999999</v>
      </c>
      <c r="K71" s="35">
        <f t="shared" si="1"/>
        <v>-0.30541928248565353</v>
      </c>
      <c r="L71" s="112">
        <f t="shared" si="2"/>
        <v>0.4013382303722875</v>
      </c>
      <c r="M71" s="36"/>
      <c r="N71" s="146">
        <f t="shared" si="0"/>
        <v>0.59866176962771256</v>
      </c>
      <c r="O71" s="238"/>
    </row>
    <row r="72" spans="1:16" s="33" customFormat="1" ht="8.1" customHeight="1" x14ac:dyDescent="0.2">
      <c r="A72" s="360" t="s">
        <v>219</v>
      </c>
      <c r="B72" s="361"/>
      <c r="C72" s="385" t="s">
        <v>220</v>
      </c>
      <c r="D72" s="386"/>
      <c r="E72" s="386"/>
      <c r="F72" s="386"/>
      <c r="G72" s="387"/>
      <c r="H72" s="34" t="s">
        <v>132</v>
      </c>
      <c r="I72" s="35">
        <v>42.261343539999999</v>
      </c>
      <c r="J72" s="35">
        <v>21.891218429999999</v>
      </c>
      <c r="K72" s="35">
        <f t="shared" si="1"/>
        <v>-20.37012511</v>
      </c>
      <c r="L72" s="112">
        <f t="shared" si="2"/>
        <v>0.51799627262867654</v>
      </c>
      <c r="M72" s="36"/>
      <c r="N72" s="146">
        <f t="shared" si="0"/>
        <v>0.48200372737132346</v>
      </c>
      <c r="O72" s="238"/>
    </row>
    <row r="73" spans="1:16" s="33" customFormat="1" ht="10.5" thickBot="1" x14ac:dyDescent="0.25">
      <c r="A73" s="400" t="s">
        <v>221</v>
      </c>
      <c r="B73" s="401"/>
      <c r="C73" s="402" t="s">
        <v>222</v>
      </c>
      <c r="D73" s="403"/>
      <c r="E73" s="403"/>
      <c r="F73" s="403"/>
      <c r="G73" s="404"/>
      <c r="H73" s="40" t="s">
        <v>132</v>
      </c>
      <c r="I73" s="41">
        <v>76.104730000000004</v>
      </c>
      <c r="J73" s="41">
        <v>17.9530806</v>
      </c>
      <c r="K73" s="41">
        <f t="shared" si="1"/>
        <v>-58.151649400000004</v>
      </c>
      <c r="L73" s="113">
        <f t="shared" si="2"/>
        <v>0.23589966878536983</v>
      </c>
      <c r="M73" s="43"/>
      <c r="N73" s="146">
        <f t="shared" si="0"/>
        <v>0.76410033121463017</v>
      </c>
      <c r="O73" s="238"/>
      <c r="P73" s="237"/>
    </row>
    <row r="74" spans="1:16" s="33" customFormat="1" ht="9.75" customHeight="1" x14ac:dyDescent="0.2">
      <c r="A74" s="371" t="s">
        <v>223</v>
      </c>
      <c r="B74" s="372"/>
      <c r="C74" s="405" t="s">
        <v>224</v>
      </c>
      <c r="D74" s="406"/>
      <c r="E74" s="406"/>
      <c r="F74" s="406"/>
      <c r="G74" s="407"/>
      <c r="H74" s="32" t="s">
        <v>132</v>
      </c>
      <c r="I74" s="30">
        <v>9.8115129632000002</v>
      </c>
      <c r="J74" s="30">
        <f>SUM(J75:J77)</f>
        <v>3.7220832199999996</v>
      </c>
      <c r="K74" s="110">
        <f t="shared" si="1"/>
        <v>-6.0894297432000002</v>
      </c>
      <c r="L74" s="111">
        <f t="shared" si="2"/>
        <v>0.37935874252629553</v>
      </c>
      <c r="M74" s="44"/>
      <c r="N74" s="146">
        <f t="shared" si="0"/>
        <v>0.62064125747370447</v>
      </c>
      <c r="O74" s="238"/>
    </row>
    <row r="75" spans="1:16" s="33" customFormat="1" ht="8.1" customHeight="1" x14ac:dyDescent="0.2">
      <c r="A75" s="360" t="s">
        <v>225</v>
      </c>
      <c r="B75" s="361"/>
      <c r="C75" s="385" t="s">
        <v>226</v>
      </c>
      <c r="D75" s="386"/>
      <c r="E75" s="386"/>
      <c r="F75" s="386"/>
      <c r="G75" s="387"/>
      <c r="H75" s="34" t="s">
        <v>132</v>
      </c>
      <c r="I75" s="35">
        <v>9.8115129632000002</v>
      </c>
      <c r="J75" s="35">
        <v>3.7220832199999996</v>
      </c>
      <c r="K75" s="35">
        <f t="shared" si="1"/>
        <v>-6.0894297432000002</v>
      </c>
      <c r="L75" s="112">
        <f t="shared" si="2"/>
        <v>0.37935874252629553</v>
      </c>
      <c r="M75" s="36"/>
      <c r="N75" s="146">
        <f t="shared" si="0"/>
        <v>0.62064125747370447</v>
      </c>
      <c r="O75" s="238"/>
    </row>
    <row r="76" spans="1:16" s="33" customFormat="1" ht="8.1" customHeight="1" x14ac:dyDescent="0.2">
      <c r="A76" s="360" t="s">
        <v>227</v>
      </c>
      <c r="B76" s="361"/>
      <c r="C76" s="385" t="s">
        <v>228</v>
      </c>
      <c r="D76" s="386"/>
      <c r="E76" s="386"/>
      <c r="F76" s="386"/>
      <c r="G76" s="387"/>
      <c r="H76" s="34" t="s">
        <v>132</v>
      </c>
      <c r="I76" s="45">
        <v>0</v>
      </c>
      <c r="J76" s="45">
        <v>0</v>
      </c>
      <c r="K76" s="35">
        <f t="shared" si="1"/>
        <v>0</v>
      </c>
      <c r="L76" s="112" t="str">
        <f t="shared" si="2"/>
        <v>0,00%</v>
      </c>
      <c r="M76" s="34"/>
      <c r="N76" s="146">
        <f t="shared" si="0"/>
        <v>1</v>
      </c>
      <c r="O76" s="238"/>
    </row>
    <row r="77" spans="1:16" s="33" customFormat="1" ht="10.5" thickBot="1" x14ac:dyDescent="0.25">
      <c r="A77" s="400" t="s">
        <v>229</v>
      </c>
      <c r="B77" s="401"/>
      <c r="C77" s="402" t="s">
        <v>230</v>
      </c>
      <c r="D77" s="403"/>
      <c r="E77" s="403"/>
      <c r="F77" s="403"/>
      <c r="G77" s="404"/>
      <c r="H77" s="46" t="s">
        <v>132</v>
      </c>
      <c r="I77" s="47">
        <v>0</v>
      </c>
      <c r="J77" s="47">
        <v>0</v>
      </c>
      <c r="K77" s="48">
        <f t="shared" si="1"/>
        <v>0</v>
      </c>
      <c r="L77" s="112" t="str">
        <f t="shared" si="2"/>
        <v>0,00%</v>
      </c>
      <c r="M77" s="46"/>
      <c r="N77" s="146">
        <f t="shared" si="0"/>
        <v>1</v>
      </c>
      <c r="O77" s="238"/>
    </row>
    <row r="78" spans="1:16" s="33" customFormat="1" ht="9" customHeight="1" x14ac:dyDescent="0.2">
      <c r="A78" s="371" t="s">
        <v>231</v>
      </c>
      <c r="B78" s="372"/>
      <c r="C78" s="373" t="s">
        <v>232</v>
      </c>
      <c r="D78" s="374"/>
      <c r="E78" s="374"/>
      <c r="F78" s="374"/>
      <c r="G78" s="375"/>
      <c r="H78" s="32" t="s">
        <v>132</v>
      </c>
      <c r="I78" s="31">
        <v>142.77757065486617</v>
      </c>
      <c r="J78" s="31">
        <f>J20-J35</f>
        <v>55.676345740960073</v>
      </c>
      <c r="K78" s="110">
        <f t="shared" si="1"/>
        <v>-87.101224913906094</v>
      </c>
      <c r="L78" s="111">
        <f t="shared" si="2"/>
        <v>0.38995162535399608</v>
      </c>
      <c r="M78" s="44"/>
      <c r="N78" s="146">
        <f t="shared" si="0"/>
        <v>0.61004837464600392</v>
      </c>
      <c r="O78" s="238"/>
      <c r="P78" s="237"/>
    </row>
    <row r="79" spans="1:16" s="33" customFormat="1" ht="8.1" customHeight="1" x14ac:dyDescent="0.2">
      <c r="A79" s="360" t="s">
        <v>233</v>
      </c>
      <c r="B79" s="361"/>
      <c r="C79" s="362" t="s">
        <v>134</v>
      </c>
      <c r="D79" s="363"/>
      <c r="E79" s="363"/>
      <c r="F79" s="363"/>
      <c r="G79" s="364"/>
      <c r="H79" s="34" t="s">
        <v>132</v>
      </c>
      <c r="I79" s="35" t="s">
        <v>135</v>
      </c>
      <c r="J79" s="35" t="s">
        <v>135</v>
      </c>
      <c r="K79" s="35" t="s">
        <v>135</v>
      </c>
      <c r="L79" s="112" t="s">
        <v>135</v>
      </c>
      <c r="M79" s="39"/>
      <c r="N79" s="146" t="e">
        <f t="shared" si="0"/>
        <v>#VALUE!</v>
      </c>
    </row>
    <row r="80" spans="1:16" s="33" customFormat="1" ht="16.5" hidden="1" customHeight="1" x14ac:dyDescent="0.2">
      <c r="A80" s="360" t="s">
        <v>234</v>
      </c>
      <c r="B80" s="361"/>
      <c r="C80" s="382" t="s">
        <v>137</v>
      </c>
      <c r="D80" s="383"/>
      <c r="E80" s="383"/>
      <c r="F80" s="383"/>
      <c r="G80" s="384"/>
      <c r="H80" s="34" t="s">
        <v>132</v>
      </c>
      <c r="I80" s="35" t="s">
        <v>135</v>
      </c>
      <c r="J80" s="35" t="s">
        <v>135</v>
      </c>
      <c r="K80" s="35" t="e">
        <f t="shared" si="1"/>
        <v>#VALUE!</v>
      </c>
      <c r="L80" s="112" t="str">
        <f t="shared" si="2"/>
        <v>0,00%</v>
      </c>
      <c r="M80" s="39"/>
      <c r="N80" s="146">
        <f t="shared" si="0"/>
        <v>1</v>
      </c>
    </row>
    <row r="81" spans="1:16" s="33" customFormat="1" ht="16.5" hidden="1" customHeight="1" x14ac:dyDescent="0.2">
      <c r="A81" s="360" t="s">
        <v>235</v>
      </c>
      <c r="B81" s="361"/>
      <c r="C81" s="382" t="s">
        <v>139</v>
      </c>
      <c r="D81" s="383"/>
      <c r="E81" s="383"/>
      <c r="F81" s="383"/>
      <c r="G81" s="384"/>
      <c r="H81" s="34" t="s">
        <v>132</v>
      </c>
      <c r="I81" s="35" t="s">
        <v>135</v>
      </c>
      <c r="J81" s="35" t="s">
        <v>135</v>
      </c>
      <c r="K81" s="35" t="e">
        <f t="shared" si="1"/>
        <v>#VALUE!</v>
      </c>
      <c r="L81" s="112" t="str">
        <f t="shared" si="2"/>
        <v>0,00%</v>
      </c>
      <c r="M81" s="39"/>
      <c r="N81" s="146">
        <f t="shared" si="0"/>
        <v>1</v>
      </c>
    </row>
    <row r="82" spans="1:16" s="33" customFormat="1" ht="16.5" hidden="1" customHeight="1" x14ac:dyDescent="0.2">
      <c r="A82" s="360" t="s">
        <v>236</v>
      </c>
      <c r="B82" s="361"/>
      <c r="C82" s="382" t="s">
        <v>141</v>
      </c>
      <c r="D82" s="383"/>
      <c r="E82" s="383"/>
      <c r="F82" s="383"/>
      <c r="G82" s="384"/>
      <c r="H82" s="34" t="s">
        <v>132</v>
      </c>
      <c r="I82" s="35" t="s">
        <v>135</v>
      </c>
      <c r="J82" s="35" t="s">
        <v>135</v>
      </c>
      <c r="K82" s="35" t="e">
        <f t="shared" si="1"/>
        <v>#VALUE!</v>
      </c>
      <c r="L82" s="112" t="str">
        <f t="shared" si="2"/>
        <v>0,00%</v>
      </c>
      <c r="M82" s="39"/>
      <c r="N82" s="146">
        <f t="shared" si="0"/>
        <v>1</v>
      </c>
    </row>
    <row r="83" spans="1:16" s="33" customFormat="1" ht="8.1" customHeight="1" x14ac:dyDescent="0.2">
      <c r="A83" s="360" t="s">
        <v>237</v>
      </c>
      <c r="B83" s="361"/>
      <c r="C83" s="362" t="s">
        <v>143</v>
      </c>
      <c r="D83" s="363"/>
      <c r="E83" s="363"/>
      <c r="F83" s="363"/>
      <c r="G83" s="364"/>
      <c r="H83" s="34" t="s">
        <v>132</v>
      </c>
      <c r="I83" s="35" t="s">
        <v>135</v>
      </c>
      <c r="J83" s="35" t="s">
        <v>135</v>
      </c>
      <c r="K83" s="35" t="s">
        <v>135</v>
      </c>
      <c r="L83" s="112" t="s">
        <v>135</v>
      </c>
      <c r="M83" s="39"/>
      <c r="N83" s="146" t="e">
        <f t="shared" si="0"/>
        <v>#VALUE!</v>
      </c>
    </row>
    <row r="84" spans="1:16" s="33" customFormat="1" ht="8.1" customHeight="1" x14ac:dyDescent="0.2">
      <c r="A84" s="360" t="s">
        <v>238</v>
      </c>
      <c r="B84" s="361"/>
      <c r="C84" s="376" t="s">
        <v>145</v>
      </c>
      <c r="D84" s="377"/>
      <c r="E84" s="377"/>
      <c r="F84" s="377"/>
      <c r="G84" s="378"/>
      <c r="H84" s="34" t="s">
        <v>132</v>
      </c>
      <c r="I84" s="37">
        <v>140.73891833501864</v>
      </c>
      <c r="J84" s="37">
        <f>J26-J41</f>
        <v>54.456426900669044</v>
      </c>
      <c r="K84" s="35">
        <f t="shared" si="1"/>
        <v>-86.282491434349595</v>
      </c>
      <c r="L84" s="112">
        <f t="shared" si="2"/>
        <v>0.38693225402684656</v>
      </c>
      <c r="M84" s="39"/>
      <c r="N84" s="146">
        <f t="shared" si="0"/>
        <v>0.6130677459731535</v>
      </c>
      <c r="O84" s="238"/>
      <c r="P84" s="237"/>
    </row>
    <row r="85" spans="1:16" s="33" customFormat="1" ht="8.1" customHeight="1" x14ac:dyDescent="0.2">
      <c r="A85" s="360" t="s">
        <v>239</v>
      </c>
      <c r="B85" s="361"/>
      <c r="C85" s="362" t="s">
        <v>147</v>
      </c>
      <c r="D85" s="363"/>
      <c r="E85" s="363"/>
      <c r="F85" s="363"/>
      <c r="G85" s="364"/>
      <c r="H85" s="34" t="s">
        <v>132</v>
      </c>
      <c r="I85" s="35" t="s">
        <v>135</v>
      </c>
      <c r="J85" s="35" t="s">
        <v>135</v>
      </c>
      <c r="K85" s="35" t="s">
        <v>135</v>
      </c>
      <c r="L85" s="112" t="s">
        <v>135</v>
      </c>
      <c r="M85" s="39"/>
      <c r="N85" s="146" t="e">
        <f t="shared" ref="N85:N148" si="3">100%-L85</f>
        <v>#VALUE!</v>
      </c>
    </row>
    <row r="86" spans="1:16" s="33" customFormat="1" ht="8.1" customHeight="1" x14ac:dyDescent="0.2">
      <c r="A86" s="360" t="s">
        <v>240</v>
      </c>
      <c r="B86" s="361"/>
      <c r="C86" s="376" t="s">
        <v>149</v>
      </c>
      <c r="D86" s="377"/>
      <c r="E86" s="377"/>
      <c r="F86" s="377"/>
      <c r="G86" s="378"/>
      <c r="H86" s="34" t="s">
        <v>132</v>
      </c>
      <c r="I86" s="37">
        <v>0.28913289065368697</v>
      </c>
      <c r="J86" s="37">
        <f>J28-J43</f>
        <v>0.35263366778801508</v>
      </c>
      <c r="K86" s="35">
        <f t="shared" ref="K86:K148" si="4">J86-I86</f>
        <v>6.3500777134328112E-2</v>
      </c>
      <c r="L86" s="112">
        <f t="shared" ref="L86:L148" si="5">IFERROR(J86/I86,"0,00%")</f>
        <v>1.2196248824917919</v>
      </c>
      <c r="M86" s="39"/>
      <c r="N86" s="146">
        <f t="shared" si="3"/>
        <v>-0.21962488249179191</v>
      </c>
      <c r="O86" s="238"/>
      <c r="P86" s="237"/>
    </row>
    <row r="87" spans="1:16" s="33" customFormat="1" ht="8.1" customHeight="1" x14ac:dyDescent="0.2">
      <c r="A87" s="360" t="s">
        <v>241</v>
      </c>
      <c r="B87" s="361"/>
      <c r="C87" s="362" t="s">
        <v>151</v>
      </c>
      <c r="D87" s="363"/>
      <c r="E87" s="363"/>
      <c r="F87" s="363"/>
      <c r="G87" s="364"/>
      <c r="H87" s="34" t="s">
        <v>132</v>
      </c>
      <c r="I87" s="35" t="s">
        <v>135</v>
      </c>
      <c r="J87" s="35" t="s">
        <v>135</v>
      </c>
      <c r="K87" s="35" t="s">
        <v>135</v>
      </c>
      <c r="L87" s="112" t="s">
        <v>135</v>
      </c>
      <c r="M87" s="39"/>
      <c r="N87" s="146" t="e">
        <f t="shared" si="3"/>
        <v>#VALUE!</v>
      </c>
    </row>
    <row r="88" spans="1:16" s="33" customFormat="1" ht="8.1" customHeight="1" x14ac:dyDescent="0.2">
      <c r="A88" s="360" t="s">
        <v>242</v>
      </c>
      <c r="B88" s="361"/>
      <c r="C88" s="362" t="s">
        <v>153</v>
      </c>
      <c r="D88" s="363"/>
      <c r="E88" s="363"/>
      <c r="F88" s="363"/>
      <c r="G88" s="364"/>
      <c r="H88" s="34" t="s">
        <v>132</v>
      </c>
      <c r="I88" s="35" t="s">
        <v>135</v>
      </c>
      <c r="J88" s="35" t="s">
        <v>135</v>
      </c>
      <c r="K88" s="35" t="s">
        <v>135</v>
      </c>
      <c r="L88" s="112" t="s">
        <v>135</v>
      </c>
      <c r="M88" s="34"/>
      <c r="N88" s="146" t="e">
        <f t="shared" si="3"/>
        <v>#VALUE!</v>
      </c>
    </row>
    <row r="89" spans="1:16" s="33" customFormat="1" ht="16.5" customHeight="1" x14ac:dyDescent="0.2">
      <c r="A89" s="360" t="s">
        <v>243</v>
      </c>
      <c r="B89" s="361"/>
      <c r="C89" s="362" t="s">
        <v>155</v>
      </c>
      <c r="D89" s="363"/>
      <c r="E89" s="363"/>
      <c r="F89" s="363"/>
      <c r="G89" s="364"/>
      <c r="H89" s="34" t="s">
        <v>132</v>
      </c>
      <c r="I89" s="35" t="s">
        <v>135</v>
      </c>
      <c r="J89" s="35" t="s">
        <v>135</v>
      </c>
      <c r="K89" s="35" t="s">
        <v>135</v>
      </c>
      <c r="L89" s="112" t="s">
        <v>135</v>
      </c>
      <c r="M89" s="34"/>
      <c r="N89" s="146" t="e">
        <f t="shared" si="3"/>
        <v>#VALUE!</v>
      </c>
    </row>
    <row r="90" spans="1:16" s="33" customFormat="1" ht="8.1" customHeight="1" x14ac:dyDescent="0.2">
      <c r="A90" s="360" t="s">
        <v>244</v>
      </c>
      <c r="B90" s="361"/>
      <c r="C90" s="382" t="s">
        <v>157</v>
      </c>
      <c r="D90" s="383"/>
      <c r="E90" s="383"/>
      <c r="F90" s="383"/>
      <c r="G90" s="384"/>
      <c r="H90" s="34" t="s">
        <v>132</v>
      </c>
      <c r="I90" s="35" t="s">
        <v>135</v>
      </c>
      <c r="J90" s="35" t="s">
        <v>135</v>
      </c>
      <c r="K90" s="35" t="s">
        <v>135</v>
      </c>
      <c r="L90" s="112" t="s">
        <v>135</v>
      </c>
      <c r="M90" s="34"/>
      <c r="N90" s="146" t="e">
        <f t="shared" si="3"/>
        <v>#VALUE!</v>
      </c>
    </row>
    <row r="91" spans="1:16" s="33" customFormat="1" ht="8.1" customHeight="1" x14ac:dyDescent="0.2">
      <c r="A91" s="360" t="s">
        <v>245</v>
      </c>
      <c r="B91" s="361"/>
      <c r="C91" s="382" t="s">
        <v>159</v>
      </c>
      <c r="D91" s="383"/>
      <c r="E91" s="383"/>
      <c r="F91" s="383"/>
      <c r="G91" s="384"/>
      <c r="H91" s="34" t="s">
        <v>132</v>
      </c>
      <c r="I91" s="35" t="s">
        <v>135</v>
      </c>
      <c r="J91" s="35" t="s">
        <v>135</v>
      </c>
      <c r="K91" s="35" t="s">
        <v>135</v>
      </c>
      <c r="L91" s="112" t="s">
        <v>135</v>
      </c>
      <c r="M91" s="34"/>
      <c r="N91" s="146" t="e">
        <f t="shared" si="3"/>
        <v>#VALUE!</v>
      </c>
    </row>
    <row r="92" spans="1:16" s="33" customFormat="1" ht="8.1" customHeight="1" x14ac:dyDescent="0.2">
      <c r="A92" s="360" t="s">
        <v>246</v>
      </c>
      <c r="B92" s="361"/>
      <c r="C92" s="376" t="s">
        <v>161</v>
      </c>
      <c r="D92" s="377"/>
      <c r="E92" s="377"/>
      <c r="F92" s="377"/>
      <c r="G92" s="378"/>
      <c r="H92" s="34" t="s">
        <v>132</v>
      </c>
      <c r="I92" s="37">
        <v>1.7495194291938354</v>
      </c>
      <c r="J92" s="37">
        <f>J34-J49</f>
        <v>0.86728517250296466</v>
      </c>
      <c r="K92" s="35">
        <f t="shared" si="4"/>
        <v>-0.88223425669087074</v>
      </c>
      <c r="L92" s="112">
        <f t="shared" si="5"/>
        <v>0.49572765985377065</v>
      </c>
      <c r="M92" s="39"/>
      <c r="N92" s="146">
        <f t="shared" si="3"/>
        <v>0.50427234014622935</v>
      </c>
      <c r="O92" s="238"/>
      <c r="P92" s="237"/>
    </row>
    <row r="93" spans="1:16" s="33" customFormat="1" ht="9.75" x14ac:dyDescent="0.2">
      <c r="A93" s="360" t="s">
        <v>247</v>
      </c>
      <c r="B93" s="361"/>
      <c r="C93" s="379" t="s">
        <v>248</v>
      </c>
      <c r="D93" s="380"/>
      <c r="E93" s="380"/>
      <c r="F93" s="380"/>
      <c r="G93" s="381"/>
      <c r="H93" s="34" t="s">
        <v>132</v>
      </c>
      <c r="I93" s="38">
        <v>-63.544236325647304</v>
      </c>
      <c r="J93" s="38">
        <f>J94-J100</f>
        <v>-1.2899111699999999</v>
      </c>
      <c r="K93" s="35">
        <f t="shared" si="4"/>
        <v>62.254325155647308</v>
      </c>
      <c r="L93" s="112">
        <f t="shared" si="5"/>
        <v>2.0299420444515982E-2</v>
      </c>
      <c r="M93" s="39"/>
      <c r="N93" s="146">
        <f t="shared" si="3"/>
        <v>0.97970057955548406</v>
      </c>
      <c r="O93" s="238"/>
      <c r="P93" s="237"/>
    </row>
    <row r="94" spans="1:16" s="33" customFormat="1" ht="8.1" customHeight="1" x14ac:dyDescent="0.2">
      <c r="A94" s="360" t="s">
        <v>86</v>
      </c>
      <c r="B94" s="361"/>
      <c r="C94" s="376" t="s">
        <v>249</v>
      </c>
      <c r="D94" s="377"/>
      <c r="E94" s="377"/>
      <c r="F94" s="377"/>
      <c r="G94" s="378"/>
      <c r="H94" s="34" t="s">
        <v>132</v>
      </c>
      <c r="I94" s="38">
        <v>5.5172825647999995</v>
      </c>
      <c r="J94" s="38">
        <f>SUM(J95:J97)+J99</f>
        <v>11.174883229999999</v>
      </c>
      <c r="K94" s="35">
        <f t="shared" si="4"/>
        <v>5.6576006651999995</v>
      </c>
      <c r="L94" s="112">
        <f t="shared" si="5"/>
        <v>2.0254324658474485</v>
      </c>
      <c r="M94" s="39"/>
      <c r="N94" s="146">
        <f t="shared" si="3"/>
        <v>-1.0254324658474485</v>
      </c>
      <c r="O94" s="238"/>
    </row>
    <row r="95" spans="1:16" s="33" customFormat="1" ht="8.1" customHeight="1" x14ac:dyDescent="0.2">
      <c r="A95" s="360" t="s">
        <v>250</v>
      </c>
      <c r="B95" s="361"/>
      <c r="C95" s="385" t="s">
        <v>251</v>
      </c>
      <c r="D95" s="386"/>
      <c r="E95" s="386"/>
      <c r="F95" s="386"/>
      <c r="G95" s="387"/>
      <c r="H95" s="34" t="s">
        <v>132</v>
      </c>
      <c r="I95" s="35" t="s">
        <v>135</v>
      </c>
      <c r="J95" s="35" t="s">
        <v>135</v>
      </c>
      <c r="K95" s="35" t="s">
        <v>135</v>
      </c>
      <c r="L95" s="112" t="s">
        <v>135</v>
      </c>
      <c r="M95" s="36"/>
      <c r="N95" s="146" t="e">
        <f t="shared" si="3"/>
        <v>#VALUE!</v>
      </c>
    </row>
    <row r="96" spans="1:16" s="33" customFormat="1" ht="8.1" customHeight="1" x14ac:dyDescent="0.2">
      <c r="A96" s="360" t="s">
        <v>252</v>
      </c>
      <c r="B96" s="361"/>
      <c r="C96" s="385" t="s">
        <v>253</v>
      </c>
      <c r="D96" s="386"/>
      <c r="E96" s="386"/>
      <c r="F96" s="386"/>
      <c r="G96" s="387"/>
      <c r="H96" s="34" t="s">
        <v>132</v>
      </c>
      <c r="I96" s="35">
        <v>1.4136</v>
      </c>
      <c r="J96" s="35">
        <v>4.586951461</v>
      </c>
      <c r="K96" s="35">
        <f t="shared" si="4"/>
        <v>3.1733514610000002</v>
      </c>
      <c r="L96" s="112">
        <f t="shared" si="5"/>
        <v>3.2448722842388231</v>
      </c>
      <c r="M96" s="36"/>
      <c r="N96" s="146">
        <f t="shared" si="3"/>
        <v>-2.2448722842388231</v>
      </c>
      <c r="O96" s="238"/>
    </row>
    <row r="97" spans="1:16" s="33" customFormat="1" ht="8.1" customHeight="1" x14ac:dyDescent="0.2">
      <c r="A97" s="360" t="s">
        <v>254</v>
      </c>
      <c r="B97" s="361"/>
      <c r="C97" s="385" t="s">
        <v>255</v>
      </c>
      <c r="D97" s="386"/>
      <c r="E97" s="386"/>
      <c r="F97" s="386"/>
      <c r="G97" s="387"/>
      <c r="H97" s="34" t="s">
        <v>132</v>
      </c>
      <c r="I97" s="35" t="s">
        <v>135</v>
      </c>
      <c r="J97" s="35" t="s">
        <v>135</v>
      </c>
      <c r="K97" s="35" t="s">
        <v>135</v>
      </c>
      <c r="L97" s="112" t="s">
        <v>135</v>
      </c>
      <c r="M97" s="36"/>
      <c r="N97" s="146" t="e">
        <f t="shared" si="3"/>
        <v>#VALUE!</v>
      </c>
    </row>
    <row r="98" spans="1:16" s="33" customFormat="1" ht="8.1" customHeight="1" x14ac:dyDescent="0.2">
      <c r="A98" s="360" t="s">
        <v>256</v>
      </c>
      <c r="B98" s="361"/>
      <c r="C98" s="388" t="s">
        <v>257</v>
      </c>
      <c r="D98" s="389"/>
      <c r="E98" s="389"/>
      <c r="F98" s="389"/>
      <c r="G98" s="390"/>
      <c r="H98" s="34" t="s">
        <v>132</v>
      </c>
      <c r="I98" s="35" t="s">
        <v>135</v>
      </c>
      <c r="J98" s="35" t="s">
        <v>135</v>
      </c>
      <c r="K98" s="35" t="s">
        <v>135</v>
      </c>
      <c r="L98" s="112" t="s">
        <v>135</v>
      </c>
      <c r="M98" s="36"/>
      <c r="N98" s="146" t="e">
        <f t="shared" si="3"/>
        <v>#VALUE!</v>
      </c>
    </row>
    <row r="99" spans="1:16" s="33" customFormat="1" ht="8.1" customHeight="1" x14ac:dyDescent="0.2">
      <c r="A99" s="360" t="s">
        <v>258</v>
      </c>
      <c r="B99" s="361"/>
      <c r="C99" s="385" t="s">
        <v>259</v>
      </c>
      <c r="D99" s="386"/>
      <c r="E99" s="386"/>
      <c r="F99" s="386"/>
      <c r="G99" s="387"/>
      <c r="H99" s="34" t="s">
        <v>132</v>
      </c>
      <c r="I99" s="35">
        <v>4.1036825647999997</v>
      </c>
      <c r="J99" s="35">
        <v>6.587931768999999</v>
      </c>
      <c r="K99" s="35">
        <f t="shared" si="4"/>
        <v>2.4842492041999993</v>
      </c>
      <c r="L99" s="112">
        <f t="shared" si="5"/>
        <v>1.6053707042325955</v>
      </c>
      <c r="M99" s="36"/>
      <c r="N99" s="146">
        <f t="shared" si="3"/>
        <v>-0.60537070423259554</v>
      </c>
      <c r="O99" s="238"/>
    </row>
    <row r="100" spans="1:16" s="33" customFormat="1" ht="8.1" customHeight="1" x14ac:dyDescent="0.2">
      <c r="A100" s="360" t="s">
        <v>87</v>
      </c>
      <c r="B100" s="361"/>
      <c r="C100" s="376" t="s">
        <v>216</v>
      </c>
      <c r="D100" s="377"/>
      <c r="E100" s="377"/>
      <c r="F100" s="377"/>
      <c r="G100" s="378"/>
      <c r="H100" s="34" t="s">
        <v>132</v>
      </c>
      <c r="I100" s="38">
        <v>69.061518890447303</v>
      </c>
      <c r="J100" s="38">
        <f>SUM(J101:J103)+J105</f>
        <v>12.464794399999999</v>
      </c>
      <c r="K100" s="35">
        <f t="shared" si="4"/>
        <v>-56.596724490447301</v>
      </c>
      <c r="L100" s="112">
        <f t="shared" si="5"/>
        <v>0.18048827480572757</v>
      </c>
      <c r="M100" s="39"/>
      <c r="N100" s="146">
        <f t="shared" si="3"/>
        <v>0.8195117251942724</v>
      </c>
      <c r="O100" s="238"/>
      <c r="P100" s="237"/>
    </row>
    <row r="101" spans="1:16" s="33" customFormat="1" ht="8.1" customHeight="1" x14ac:dyDescent="0.2">
      <c r="A101" s="360" t="s">
        <v>260</v>
      </c>
      <c r="B101" s="361"/>
      <c r="C101" s="385" t="s">
        <v>261</v>
      </c>
      <c r="D101" s="386"/>
      <c r="E101" s="386"/>
      <c r="F101" s="386"/>
      <c r="G101" s="387"/>
      <c r="H101" s="34" t="s">
        <v>132</v>
      </c>
      <c r="I101" s="35">
        <v>3.468328890447304</v>
      </c>
      <c r="J101" s="35">
        <v>1.4413955699999998</v>
      </c>
      <c r="K101" s="35">
        <f t="shared" si="4"/>
        <v>-2.0269333204473039</v>
      </c>
      <c r="L101" s="112">
        <f t="shared" si="5"/>
        <v>0.41558791439012166</v>
      </c>
      <c r="M101" s="36"/>
      <c r="N101" s="146">
        <f t="shared" si="3"/>
        <v>0.58441208560987834</v>
      </c>
      <c r="O101" s="238"/>
    </row>
    <row r="102" spans="1:16" s="33" customFormat="1" ht="8.1" customHeight="1" x14ac:dyDescent="0.2">
      <c r="A102" s="360" t="s">
        <v>262</v>
      </c>
      <c r="B102" s="361"/>
      <c r="C102" s="385" t="s">
        <v>263</v>
      </c>
      <c r="D102" s="386"/>
      <c r="E102" s="386"/>
      <c r="F102" s="386"/>
      <c r="G102" s="387"/>
      <c r="H102" s="34" t="s">
        <v>132</v>
      </c>
      <c r="I102" s="35">
        <v>0</v>
      </c>
      <c r="J102" s="35">
        <v>0</v>
      </c>
      <c r="K102" s="35">
        <f t="shared" si="4"/>
        <v>0</v>
      </c>
      <c r="L102" s="112" t="s">
        <v>135</v>
      </c>
      <c r="M102" s="36"/>
      <c r="N102" s="146" t="e">
        <f t="shared" si="3"/>
        <v>#VALUE!</v>
      </c>
    </row>
    <row r="103" spans="1:16" s="33" customFormat="1" ht="8.1" customHeight="1" x14ac:dyDescent="0.2">
      <c r="A103" s="360" t="s">
        <v>264</v>
      </c>
      <c r="B103" s="361"/>
      <c r="C103" s="385" t="s">
        <v>265</v>
      </c>
      <c r="D103" s="386"/>
      <c r="E103" s="386"/>
      <c r="F103" s="386"/>
      <c r="G103" s="387"/>
      <c r="H103" s="34" t="s">
        <v>132</v>
      </c>
      <c r="I103" s="35" t="s">
        <v>135</v>
      </c>
      <c r="J103" s="35" t="s">
        <v>135</v>
      </c>
      <c r="K103" s="35" t="s">
        <v>135</v>
      </c>
      <c r="L103" s="112" t="s">
        <v>135</v>
      </c>
      <c r="M103" s="36"/>
      <c r="N103" s="146" t="e">
        <f t="shared" si="3"/>
        <v>#VALUE!</v>
      </c>
    </row>
    <row r="104" spans="1:16" s="33" customFormat="1" ht="8.1" customHeight="1" x14ac:dyDescent="0.2">
      <c r="A104" s="360" t="s">
        <v>266</v>
      </c>
      <c r="B104" s="361"/>
      <c r="C104" s="388" t="s">
        <v>257</v>
      </c>
      <c r="D104" s="389"/>
      <c r="E104" s="389"/>
      <c r="F104" s="389"/>
      <c r="G104" s="390"/>
      <c r="H104" s="34" t="s">
        <v>132</v>
      </c>
      <c r="I104" s="35" t="s">
        <v>135</v>
      </c>
      <c r="J104" s="35" t="s">
        <v>135</v>
      </c>
      <c r="K104" s="35" t="s">
        <v>135</v>
      </c>
      <c r="L104" s="112" t="s">
        <v>135</v>
      </c>
      <c r="M104" s="36"/>
      <c r="N104" s="146" t="e">
        <f t="shared" si="3"/>
        <v>#VALUE!</v>
      </c>
    </row>
    <row r="105" spans="1:16" s="33" customFormat="1" ht="12" customHeight="1" x14ac:dyDescent="0.2">
      <c r="A105" s="360" t="s">
        <v>267</v>
      </c>
      <c r="B105" s="361"/>
      <c r="C105" s="385" t="s">
        <v>268</v>
      </c>
      <c r="D105" s="386"/>
      <c r="E105" s="386"/>
      <c r="F105" s="386"/>
      <c r="G105" s="387"/>
      <c r="H105" s="34" t="s">
        <v>132</v>
      </c>
      <c r="I105" s="35">
        <v>65.593189999999993</v>
      </c>
      <c r="J105" s="35">
        <v>11.02339883</v>
      </c>
      <c r="K105" s="35">
        <f t="shared" si="4"/>
        <v>-54.569791169999995</v>
      </c>
      <c r="L105" s="112">
        <f t="shared" si="5"/>
        <v>0.16805706247858965</v>
      </c>
      <c r="M105" s="206"/>
      <c r="N105" s="146">
        <f t="shared" si="3"/>
        <v>0.83194293752141035</v>
      </c>
      <c r="O105" s="238"/>
      <c r="P105" s="238"/>
    </row>
    <row r="106" spans="1:16" s="33" customFormat="1" ht="14.45" customHeight="1" x14ac:dyDescent="0.2">
      <c r="A106" s="360" t="s">
        <v>269</v>
      </c>
      <c r="B106" s="361"/>
      <c r="C106" s="379" t="s">
        <v>270</v>
      </c>
      <c r="D106" s="380"/>
      <c r="E106" s="380"/>
      <c r="F106" s="380"/>
      <c r="G106" s="381"/>
      <c r="H106" s="34" t="s">
        <v>132</v>
      </c>
      <c r="I106" s="38">
        <v>79.233334329218863</v>
      </c>
      <c r="J106" s="38">
        <f>J78+J93</f>
        <v>54.386434570960077</v>
      </c>
      <c r="K106" s="35">
        <f t="shared" si="4"/>
        <v>-24.846899758258786</v>
      </c>
      <c r="L106" s="112">
        <f t="shared" si="5"/>
        <v>0.68640850509939977</v>
      </c>
      <c r="M106" s="39"/>
      <c r="N106" s="146">
        <f t="shared" si="3"/>
        <v>0.31359149490060023</v>
      </c>
      <c r="O106" s="238"/>
      <c r="P106" s="238"/>
    </row>
    <row r="107" spans="1:16" s="33" customFormat="1" ht="16.5" customHeight="1" x14ac:dyDescent="0.2">
      <c r="A107" s="360" t="s">
        <v>91</v>
      </c>
      <c r="B107" s="361"/>
      <c r="C107" s="362" t="s">
        <v>271</v>
      </c>
      <c r="D107" s="363"/>
      <c r="E107" s="363"/>
      <c r="F107" s="363"/>
      <c r="G107" s="364"/>
      <c r="H107" s="34" t="s">
        <v>132</v>
      </c>
      <c r="I107" s="35" t="s">
        <v>135</v>
      </c>
      <c r="J107" s="35" t="s">
        <v>135</v>
      </c>
      <c r="K107" s="35" t="s">
        <v>135</v>
      </c>
      <c r="L107" s="112" t="s">
        <v>135</v>
      </c>
      <c r="M107" s="34"/>
      <c r="N107" s="146" t="e">
        <f t="shared" si="3"/>
        <v>#VALUE!</v>
      </c>
    </row>
    <row r="108" spans="1:16" s="33" customFormat="1" ht="16.5" hidden="1" customHeight="1" x14ac:dyDescent="0.2">
      <c r="A108" s="360" t="s">
        <v>272</v>
      </c>
      <c r="B108" s="361"/>
      <c r="C108" s="382" t="s">
        <v>137</v>
      </c>
      <c r="D108" s="383"/>
      <c r="E108" s="383"/>
      <c r="F108" s="383"/>
      <c r="G108" s="384"/>
      <c r="H108" s="34" t="s">
        <v>132</v>
      </c>
      <c r="I108" s="35" t="s">
        <v>135</v>
      </c>
      <c r="J108" s="35" t="s">
        <v>135</v>
      </c>
      <c r="K108" s="35" t="e">
        <f t="shared" si="4"/>
        <v>#VALUE!</v>
      </c>
      <c r="L108" s="112" t="str">
        <f t="shared" si="5"/>
        <v>0,00%</v>
      </c>
      <c r="M108" s="34"/>
      <c r="N108" s="146">
        <f t="shared" si="3"/>
        <v>1</v>
      </c>
    </row>
    <row r="109" spans="1:16" s="33" customFormat="1" ht="16.5" hidden="1" customHeight="1" x14ac:dyDescent="0.2">
      <c r="A109" s="360" t="s">
        <v>273</v>
      </c>
      <c r="B109" s="361"/>
      <c r="C109" s="382" t="s">
        <v>139</v>
      </c>
      <c r="D109" s="383"/>
      <c r="E109" s="383"/>
      <c r="F109" s="383"/>
      <c r="G109" s="384"/>
      <c r="H109" s="34" t="s">
        <v>132</v>
      </c>
      <c r="I109" s="35" t="s">
        <v>135</v>
      </c>
      <c r="J109" s="35" t="s">
        <v>135</v>
      </c>
      <c r="K109" s="35" t="e">
        <f t="shared" si="4"/>
        <v>#VALUE!</v>
      </c>
      <c r="L109" s="112" t="str">
        <f t="shared" si="5"/>
        <v>0,00%</v>
      </c>
      <c r="M109" s="34"/>
      <c r="N109" s="146">
        <f t="shared" si="3"/>
        <v>1</v>
      </c>
    </row>
    <row r="110" spans="1:16" s="33" customFormat="1" ht="16.5" hidden="1" customHeight="1" x14ac:dyDescent="0.2">
      <c r="A110" s="360" t="s">
        <v>274</v>
      </c>
      <c r="B110" s="361"/>
      <c r="C110" s="382" t="s">
        <v>141</v>
      </c>
      <c r="D110" s="383"/>
      <c r="E110" s="383"/>
      <c r="F110" s="383"/>
      <c r="G110" s="384"/>
      <c r="H110" s="34" t="s">
        <v>132</v>
      </c>
      <c r="I110" s="35" t="s">
        <v>135</v>
      </c>
      <c r="J110" s="35" t="s">
        <v>135</v>
      </c>
      <c r="K110" s="35" t="e">
        <f t="shared" si="4"/>
        <v>#VALUE!</v>
      </c>
      <c r="L110" s="112" t="str">
        <f t="shared" si="5"/>
        <v>0,00%</v>
      </c>
      <c r="M110" s="34"/>
      <c r="N110" s="146">
        <f t="shared" si="3"/>
        <v>1</v>
      </c>
    </row>
    <row r="111" spans="1:16" s="33" customFormat="1" ht="8.1" customHeight="1" x14ac:dyDescent="0.2">
      <c r="A111" s="360" t="s">
        <v>92</v>
      </c>
      <c r="B111" s="361"/>
      <c r="C111" s="362" t="s">
        <v>143</v>
      </c>
      <c r="D111" s="363"/>
      <c r="E111" s="363"/>
      <c r="F111" s="363"/>
      <c r="G111" s="364"/>
      <c r="H111" s="34" t="s">
        <v>132</v>
      </c>
      <c r="I111" s="35" t="s">
        <v>135</v>
      </c>
      <c r="J111" s="35" t="s">
        <v>135</v>
      </c>
      <c r="K111" s="35" t="s">
        <v>135</v>
      </c>
      <c r="L111" s="112" t="s">
        <v>135</v>
      </c>
      <c r="M111" s="34"/>
      <c r="N111" s="146" t="e">
        <f t="shared" si="3"/>
        <v>#VALUE!</v>
      </c>
    </row>
    <row r="112" spans="1:16" s="33" customFormat="1" ht="8.1" customHeight="1" x14ac:dyDescent="0.2">
      <c r="A112" s="360" t="s">
        <v>93</v>
      </c>
      <c r="B112" s="361"/>
      <c r="C112" s="376" t="s">
        <v>145</v>
      </c>
      <c r="D112" s="377"/>
      <c r="E112" s="377"/>
      <c r="F112" s="377"/>
      <c r="G112" s="378"/>
      <c r="H112" s="34" t="s">
        <v>132</v>
      </c>
      <c r="I112" s="35">
        <v>78.101999623784067</v>
      </c>
      <c r="J112" s="35">
        <f>J84+(J26/J20*J93)</f>
        <v>53.194778845240286</v>
      </c>
      <c r="K112" s="35">
        <f t="shared" si="4"/>
        <v>-24.907220778543781</v>
      </c>
      <c r="L112" s="112">
        <f t="shared" si="5"/>
        <v>0.68109368648022561</v>
      </c>
      <c r="M112" s="35"/>
      <c r="N112" s="146">
        <f t="shared" si="3"/>
        <v>0.31890631351977439</v>
      </c>
      <c r="O112" s="238"/>
      <c r="P112" s="238"/>
    </row>
    <row r="113" spans="1:16" s="33" customFormat="1" ht="8.1" customHeight="1" x14ac:dyDescent="0.2">
      <c r="A113" s="360" t="s">
        <v>94</v>
      </c>
      <c r="B113" s="361"/>
      <c r="C113" s="362" t="s">
        <v>147</v>
      </c>
      <c r="D113" s="363"/>
      <c r="E113" s="363"/>
      <c r="F113" s="363"/>
      <c r="G113" s="364"/>
      <c r="H113" s="34" t="s">
        <v>132</v>
      </c>
      <c r="I113" s="35" t="s">
        <v>135</v>
      </c>
      <c r="J113" s="35" t="s">
        <v>135</v>
      </c>
      <c r="K113" s="35" t="s">
        <v>135</v>
      </c>
      <c r="L113" s="112" t="str">
        <f t="shared" si="5"/>
        <v>0,00%</v>
      </c>
      <c r="M113" s="35"/>
      <c r="N113" s="146">
        <f t="shared" si="3"/>
        <v>1</v>
      </c>
    </row>
    <row r="114" spans="1:16" s="33" customFormat="1" ht="8.1" customHeight="1" x14ac:dyDescent="0.2">
      <c r="A114" s="360" t="s">
        <v>275</v>
      </c>
      <c r="B114" s="361"/>
      <c r="C114" s="376" t="s">
        <v>149</v>
      </c>
      <c r="D114" s="377"/>
      <c r="E114" s="377"/>
      <c r="F114" s="377"/>
      <c r="G114" s="378"/>
      <c r="H114" s="34" t="s">
        <v>132</v>
      </c>
      <c r="I114" s="35">
        <v>0.16045211363145062</v>
      </c>
      <c r="J114" s="35">
        <f>J86+(J28/J20*J93)</f>
        <v>0.34446384089035659</v>
      </c>
      <c r="K114" s="35">
        <f t="shared" si="4"/>
        <v>0.18401172725890597</v>
      </c>
      <c r="L114" s="112">
        <f t="shared" si="5"/>
        <v>2.1468326785745586</v>
      </c>
      <c r="M114" s="35"/>
      <c r="N114" s="146">
        <f t="shared" si="3"/>
        <v>-1.1468326785745586</v>
      </c>
      <c r="O114" s="238"/>
      <c r="P114" s="238"/>
    </row>
    <row r="115" spans="1:16" s="33" customFormat="1" ht="8.1" customHeight="1" x14ac:dyDescent="0.2">
      <c r="A115" s="360" t="s">
        <v>276</v>
      </c>
      <c r="B115" s="361"/>
      <c r="C115" s="362" t="s">
        <v>151</v>
      </c>
      <c r="D115" s="363"/>
      <c r="E115" s="363"/>
      <c r="F115" s="363"/>
      <c r="G115" s="364"/>
      <c r="H115" s="34" t="s">
        <v>132</v>
      </c>
      <c r="I115" s="35" t="s">
        <v>135</v>
      </c>
      <c r="J115" s="35" t="s">
        <v>135</v>
      </c>
      <c r="K115" s="35" t="s">
        <v>135</v>
      </c>
      <c r="L115" s="112" t="s">
        <v>135</v>
      </c>
      <c r="M115" s="35"/>
      <c r="N115" s="146" t="e">
        <f t="shared" si="3"/>
        <v>#VALUE!</v>
      </c>
    </row>
    <row r="116" spans="1:16" s="33" customFormat="1" ht="8.1" customHeight="1" x14ac:dyDescent="0.2">
      <c r="A116" s="360" t="s">
        <v>277</v>
      </c>
      <c r="B116" s="361"/>
      <c r="C116" s="362" t="s">
        <v>153</v>
      </c>
      <c r="D116" s="363"/>
      <c r="E116" s="363"/>
      <c r="F116" s="363"/>
      <c r="G116" s="364"/>
      <c r="H116" s="34" t="s">
        <v>132</v>
      </c>
      <c r="I116" s="35" t="s">
        <v>135</v>
      </c>
      <c r="J116" s="35" t="s">
        <v>135</v>
      </c>
      <c r="K116" s="35" t="s">
        <v>135</v>
      </c>
      <c r="L116" s="112" t="s">
        <v>135</v>
      </c>
      <c r="M116" s="35"/>
      <c r="N116" s="146" t="e">
        <f t="shared" si="3"/>
        <v>#VALUE!</v>
      </c>
    </row>
    <row r="117" spans="1:16" s="33" customFormat="1" ht="16.5" customHeight="1" x14ac:dyDescent="0.2">
      <c r="A117" s="360" t="s">
        <v>278</v>
      </c>
      <c r="B117" s="361"/>
      <c r="C117" s="362" t="s">
        <v>155</v>
      </c>
      <c r="D117" s="363"/>
      <c r="E117" s="363"/>
      <c r="F117" s="363"/>
      <c r="G117" s="364"/>
      <c r="H117" s="34" t="s">
        <v>132</v>
      </c>
      <c r="I117" s="35" t="s">
        <v>135</v>
      </c>
      <c r="J117" s="35" t="s">
        <v>135</v>
      </c>
      <c r="K117" s="35" t="s">
        <v>135</v>
      </c>
      <c r="L117" s="112" t="s">
        <v>135</v>
      </c>
      <c r="M117" s="35"/>
      <c r="N117" s="146" t="e">
        <f t="shared" si="3"/>
        <v>#VALUE!</v>
      </c>
    </row>
    <row r="118" spans="1:16" s="33" customFormat="1" ht="8.1" hidden="1" customHeight="1" x14ac:dyDescent="0.2">
      <c r="A118" s="360" t="s">
        <v>279</v>
      </c>
      <c r="B118" s="361"/>
      <c r="C118" s="382" t="s">
        <v>157</v>
      </c>
      <c r="D118" s="383"/>
      <c r="E118" s="383"/>
      <c r="F118" s="383"/>
      <c r="G118" s="384"/>
      <c r="H118" s="34" t="s">
        <v>132</v>
      </c>
      <c r="I118" s="35" t="s">
        <v>135</v>
      </c>
      <c r="J118" s="35" t="s">
        <v>135</v>
      </c>
      <c r="K118" s="35" t="e">
        <f t="shared" si="4"/>
        <v>#VALUE!</v>
      </c>
      <c r="L118" s="112" t="str">
        <f t="shared" si="5"/>
        <v>0,00%</v>
      </c>
      <c r="M118" s="35"/>
      <c r="N118" s="146">
        <f t="shared" si="3"/>
        <v>1</v>
      </c>
    </row>
    <row r="119" spans="1:16" s="33" customFormat="1" ht="8.1" hidden="1" customHeight="1" x14ac:dyDescent="0.2">
      <c r="A119" s="360" t="s">
        <v>280</v>
      </c>
      <c r="B119" s="361"/>
      <c r="C119" s="382" t="s">
        <v>159</v>
      </c>
      <c r="D119" s="383"/>
      <c r="E119" s="383"/>
      <c r="F119" s="383"/>
      <c r="G119" s="384"/>
      <c r="H119" s="34" t="s">
        <v>132</v>
      </c>
      <c r="I119" s="35" t="s">
        <v>135</v>
      </c>
      <c r="J119" s="35" t="s">
        <v>135</v>
      </c>
      <c r="K119" s="35" t="e">
        <f t="shared" si="4"/>
        <v>#VALUE!</v>
      </c>
      <c r="L119" s="112" t="str">
        <f t="shared" si="5"/>
        <v>0,00%</v>
      </c>
      <c r="M119" s="35"/>
      <c r="N119" s="146">
        <f t="shared" si="3"/>
        <v>1</v>
      </c>
    </row>
    <row r="120" spans="1:16" s="33" customFormat="1" ht="8.1" customHeight="1" x14ac:dyDescent="0.2">
      <c r="A120" s="360" t="s">
        <v>281</v>
      </c>
      <c r="B120" s="361"/>
      <c r="C120" s="376" t="s">
        <v>161</v>
      </c>
      <c r="D120" s="377"/>
      <c r="E120" s="377"/>
      <c r="F120" s="377"/>
      <c r="G120" s="378"/>
      <c r="H120" s="34" t="s">
        <v>132</v>
      </c>
      <c r="I120" s="35">
        <v>0.97088259180332859</v>
      </c>
      <c r="J120" s="35">
        <f>J92+(J34/J20*J93)</f>
        <v>0.84719188482938212</v>
      </c>
      <c r="K120" s="35">
        <f t="shared" si="4"/>
        <v>-0.12369070697394646</v>
      </c>
      <c r="L120" s="112">
        <f t="shared" si="5"/>
        <v>0.87259972728092494</v>
      </c>
      <c r="M120" s="35"/>
      <c r="N120" s="146">
        <f t="shared" si="3"/>
        <v>0.12740027271907506</v>
      </c>
      <c r="O120" s="238"/>
      <c r="P120" s="238"/>
    </row>
    <row r="121" spans="1:16" s="33" customFormat="1" ht="9.75" x14ac:dyDescent="0.2">
      <c r="A121" s="360" t="s">
        <v>282</v>
      </c>
      <c r="B121" s="361"/>
      <c r="C121" s="379" t="s">
        <v>283</v>
      </c>
      <c r="D121" s="380"/>
      <c r="E121" s="380"/>
      <c r="F121" s="380"/>
      <c r="G121" s="381"/>
      <c r="H121" s="34" t="s">
        <v>132</v>
      </c>
      <c r="I121" s="38">
        <v>15.846666865843769</v>
      </c>
      <c r="J121" s="38">
        <f>J127+J129+J135</f>
        <v>11.922999999999988</v>
      </c>
      <c r="K121" s="35">
        <f t="shared" si="4"/>
        <v>-3.9236668658437814</v>
      </c>
      <c r="L121" s="112">
        <f t="shared" si="5"/>
        <v>0.75239797119096807</v>
      </c>
      <c r="M121" s="38"/>
      <c r="N121" s="146">
        <f t="shared" si="3"/>
        <v>0.24760202880903193</v>
      </c>
      <c r="O121" s="238"/>
      <c r="P121" s="238"/>
    </row>
    <row r="122" spans="1:16" s="33" customFormat="1" ht="8.1" customHeight="1" x14ac:dyDescent="0.2">
      <c r="A122" s="360" t="s">
        <v>96</v>
      </c>
      <c r="B122" s="361"/>
      <c r="C122" s="362" t="s">
        <v>134</v>
      </c>
      <c r="D122" s="363"/>
      <c r="E122" s="363"/>
      <c r="F122" s="363"/>
      <c r="G122" s="364"/>
      <c r="H122" s="34" t="s">
        <v>132</v>
      </c>
      <c r="I122" s="35" t="s">
        <v>135</v>
      </c>
      <c r="J122" s="35" t="s">
        <v>135</v>
      </c>
      <c r="K122" s="35" t="s">
        <v>135</v>
      </c>
      <c r="L122" s="112" t="s">
        <v>135</v>
      </c>
      <c r="M122" s="34"/>
      <c r="N122" s="146" t="e">
        <f t="shared" si="3"/>
        <v>#VALUE!</v>
      </c>
    </row>
    <row r="123" spans="1:16" s="33" customFormat="1" ht="16.5" hidden="1" customHeight="1" x14ac:dyDescent="0.2">
      <c r="A123" s="360" t="s">
        <v>284</v>
      </c>
      <c r="B123" s="361"/>
      <c r="C123" s="382" t="s">
        <v>137</v>
      </c>
      <c r="D123" s="383"/>
      <c r="E123" s="383"/>
      <c r="F123" s="383"/>
      <c r="G123" s="384"/>
      <c r="H123" s="34" t="s">
        <v>132</v>
      </c>
      <c r="I123" s="35" t="s">
        <v>135</v>
      </c>
      <c r="J123" s="35" t="s">
        <v>135</v>
      </c>
      <c r="K123" s="35" t="e">
        <f t="shared" si="4"/>
        <v>#VALUE!</v>
      </c>
      <c r="L123" s="112" t="str">
        <f t="shared" si="5"/>
        <v>0,00%</v>
      </c>
      <c r="M123" s="34"/>
      <c r="N123" s="146">
        <f t="shared" si="3"/>
        <v>1</v>
      </c>
    </row>
    <row r="124" spans="1:16" s="33" customFormat="1" ht="16.5" hidden="1" customHeight="1" x14ac:dyDescent="0.2">
      <c r="A124" s="360" t="s">
        <v>285</v>
      </c>
      <c r="B124" s="361"/>
      <c r="C124" s="382" t="s">
        <v>139</v>
      </c>
      <c r="D124" s="383"/>
      <c r="E124" s="383"/>
      <c r="F124" s="383"/>
      <c r="G124" s="384"/>
      <c r="H124" s="34" t="s">
        <v>132</v>
      </c>
      <c r="I124" s="35" t="s">
        <v>135</v>
      </c>
      <c r="J124" s="35" t="s">
        <v>135</v>
      </c>
      <c r="K124" s="35" t="e">
        <f t="shared" si="4"/>
        <v>#VALUE!</v>
      </c>
      <c r="L124" s="112" t="str">
        <f t="shared" si="5"/>
        <v>0,00%</v>
      </c>
      <c r="M124" s="34"/>
      <c r="N124" s="146">
        <f t="shared" si="3"/>
        <v>1</v>
      </c>
    </row>
    <row r="125" spans="1:16" s="33" customFormat="1" ht="16.5" hidden="1" customHeight="1" x14ac:dyDescent="0.2">
      <c r="A125" s="360" t="s">
        <v>286</v>
      </c>
      <c r="B125" s="361"/>
      <c r="C125" s="382" t="s">
        <v>141</v>
      </c>
      <c r="D125" s="383"/>
      <c r="E125" s="383"/>
      <c r="F125" s="383"/>
      <c r="G125" s="384"/>
      <c r="H125" s="34" t="s">
        <v>132</v>
      </c>
      <c r="I125" s="35" t="s">
        <v>135</v>
      </c>
      <c r="J125" s="35" t="s">
        <v>135</v>
      </c>
      <c r="K125" s="35" t="e">
        <f t="shared" si="4"/>
        <v>#VALUE!</v>
      </c>
      <c r="L125" s="112" t="str">
        <f t="shared" si="5"/>
        <v>0,00%</v>
      </c>
      <c r="M125" s="34"/>
      <c r="N125" s="146">
        <f t="shared" si="3"/>
        <v>1</v>
      </c>
    </row>
    <row r="126" spans="1:16" s="33" customFormat="1" ht="8.1" customHeight="1" x14ac:dyDescent="0.2">
      <c r="A126" s="360" t="s">
        <v>97</v>
      </c>
      <c r="B126" s="361"/>
      <c r="C126" s="362" t="s">
        <v>287</v>
      </c>
      <c r="D126" s="363"/>
      <c r="E126" s="363"/>
      <c r="F126" s="363"/>
      <c r="G126" s="364"/>
      <c r="H126" s="34" t="s">
        <v>132</v>
      </c>
      <c r="I126" s="35" t="s">
        <v>135</v>
      </c>
      <c r="J126" s="35" t="s">
        <v>135</v>
      </c>
      <c r="K126" s="35" t="s">
        <v>135</v>
      </c>
      <c r="L126" s="112" t="s">
        <v>135</v>
      </c>
      <c r="M126" s="34"/>
      <c r="N126" s="146" t="e">
        <f t="shared" si="3"/>
        <v>#VALUE!</v>
      </c>
    </row>
    <row r="127" spans="1:16" s="33" customFormat="1" ht="8.1" customHeight="1" x14ac:dyDescent="0.2">
      <c r="A127" s="360" t="s">
        <v>98</v>
      </c>
      <c r="B127" s="361"/>
      <c r="C127" s="376" t="s">
        <v>288</v>
      </c>
      <c r="D127" s="377"/>
      <c r="E127" s="377"/>
      <c r="F127" s="377"/>
      <c r="G127" s="378"/>
      <c r="H127" s="34" t="s">
        <v>132</v>
      </c>
      <c r="I127" s="35">
        <v>15.620399924756814</v>
      </c>
      <c r="J127" s="35">
        <f>11.923/J106*J112</f>
        <v>11.661756340071912</v>
      </c>
      <c r="K127" s="35">
        <f t="shared" si="4"/>
        <v>-3.9586435846849017</v>
      </c>
      <c r="L127" s="112">
        <f t="shared" si="5"/>
        <v>0.74657220021551196</v>
      </c>
      <c r="M127" s="36"/>
      <c r="N127" s="146">
        <f t="shared" si="3"/>
        <v>0.25342779978448804</v>
      </c>
      <c r="O127" s="238"/>
      <c r="P127" s="238"/>
    </row>
    <row r="128" spans="1:16" s="33" customFormat="1" ht="8.1" customHeight="1" x14ac:dyDescent="0.2">
      <c r="A128" s="360" t="s">
        <v>99</v>
      </c>
      <c r="B128" s="361"/>
      <c r="C128" s="362" t="s">
        <v>289</v>
      </c>
      <c r="D128" s="363"/>
      <c r="E128" s="363"/>
      <c r="F128" s="363"/>
      <c r="G128" s="364"/>
      <c r="H128" s="34" t="s">
        <v>132</v>
      </c>
      <c r="I128" s="35" t="s">
        <v>135</v>
      </c>
      <c r="J128" s="35" t="s">
        <v>135</v>
      </c>
      <c r="K128" s="35" t="s">
        <v>135</v>
      </c>
      <c r="L128" s="112" t="s">
        <v>135</v>
      </c>
      <c r="M128" s="36"/>
      <c r="N128" s="146" t="e">
        <f t="shared" si="3"/>
        <v>#VALUE!</v>
      </c>
    </row>
    <row r="129" spans="1:16" s="33" customFormat="1" ht="8.1" customHeight="1" x14ac:dyDescent="0.2">
      <c r="A129" s="360" t="s">
        <v>290</v>
      </c>
      <c r="B129" s="361"/>
      <c r="C129" s="376" t="s">
        <v>291</v>
      </c>
      <c r="D129" s="377"/>
      <c r="E129" s="377"/>
      <c r="F129" s="377"/>
      <c r="G129" s="378"/>
      <c r="H129" s="34" t="s">
        <v>132</v>
      </c>
      <c r="I129" s="35">
        <v>3.2090422726290126E-2</v>
      </c>
      <c r="J129" s="35">
        <f>11.923/J106*J114</f>
        <v>7.5515933473761829E-2</v>
      </c>
      <c r="K129" s="35">
        <f t="shared" si="4"/>
        <v>4.3425510747471703E-2</v>
      </c>
      <c r="L129" s="112">
        <f t="shared" si="5"/>
        <v>2.3532233937166334</v>
      </c>
      <c r="M129" s="36"/>
      <c r="N129" s="146">
        <f t="shared" si="3"/>
        <v>-1.3532233937166334</v>
      </c>
      <c r="O129" s="238"/>
      <c r="P129" s="237"/>
    </row>
    <row r="130" spans="1:16" s="33" customFormat="1" ht="8.1" customHeight="1" x14ac:dyDescent="0.2">
      <c r="A130" s="360" t="s">
        <v>292</v>
      </c>
      <c r="B130" s="361"/>
      <c r="C130" s="362" t="s">
        <v>293</v>
      </c>
      <c r="D130" s="363"/>
      <c r="E130" s="363"/>
      <c r="F130" s="363"/>
      <c r="G130" s="364"/>
      <c r="H130" s="34" t="s">
        <v>132</v>
      </c>
      <c r="I130" s="35" t="s">
        <v>135</v>
      </c>
      <c r="J130" s="35" t="s">
        <v>135</v>
      </c>
      <c r="K130" s="35" t="s">
        <v>135</v>
      </c>
      <c r="L130" s="112" t="s">
        <v>135</v>
      </c>
      <c r="M130" s="36"/>
      <c r="N130" s="146" t="e">
        <f t="shared" si="3"/>
        <v>#VALUE!</v>
      </c>
    </row>
    <row r="131" spans="1:16" s="33" customFormat="1" ht="8.1" customHeight="1" x14ac:dyDescent="0.2">
      <c r="A131" s="360" t="s">
        <v>294</v>
      </c>
      <c r="B131" s="361"/>
      <c r="C131" s="362" t="s">
        <v>295</v>
      </c>
      <c r="D131" s="363"/>
      <c r="E131" s="363"/>
      <c r="F131" s="363"/>
      <c r="G131" s="364"/>
      <c r="H131" s="34" t="s">
        <v>132</v>
      </c>
      <c r="I131" s="35" t="s">
        <v>135</v>
      </c>
      <c r="J131" s="35" t="s">
        <v>135</v>
      </c>
      <c r="K131" s="35" t="s">
        <v>135</v>
      </c>
      <c r="L131" s="112" t="s">
        <v>135</v>
      </c>
      <c r="M131" s="36"/>
      <c r="N131" s="146" t="e">
        <f t="shared" si="3"/>
        <v>#VALUE!</v>
      </c>
    </row>
    <row r="132" spans="1:16" s="33" customFormat="1" ht="17.100000000000001" customHeight="1" x14ac:dyDescent="0.2">
      <c r="A132" s="360" t="s">
        <v>296</v>
      </c>
      <c r="B132" s="361"/>
      <c r="C132" s="362" t="s">
        <v>155</v>
      </c>
      <c r="D132" s="363"/>
      <c r="E132" s="363"/>
      <c r="F132" s="363"/>
      <c r="G132" s="364"/>
      <c r="H132" s="34" t="s">
        <v>132</v>
      </c>
      <c r="I132" s="35" t="s">
        <v>135</v>
      </c>
      <c r="J132" s="35" t="s">
        <v>135</v>
      </c>
      <c r="K132" s="35" t="s">
        <v>135</v>
      </c>
      <c r="L132" s="112" t="s">
        <v>135</v>
      </c>
      <c r="M132" s="36"/>
      <c r="N132" s="146" t="e">
        <f t="shared" si="3"/>
        <v>#VALUE!</v>
      </c>
    </row>
    <row r="133" spans="1:16" s="33" customFormat="1" ht="8.1" hidden="1" customHeight="1" x14ac:dyDescent="0.2">
      <c r="A133" s="360" t="s">
        <v>297</v>
      </c>
      <c r="B133" s="361"/>
      <c r="C133" s="382" t="s">
        <v>157</v>
      </c>
      <c r="D133" s="383"/>
      <c r="E133" s="383"/>
      <c r="F133" s="383"/>
      <c r="G133" s="384"/>
      <c r="H133" s="34" t="s">
        <v>132</v>
      </c>
      <c r="I133" s="35" t="s">
        <v>135</v>
      </c>
      <c r="J133" s="35" t="s">
        <v>135</v>
      </c>
      <c r="K133" s="35" t="e">
        <f t="shared" si="4"/>
        <v>#VALUE!</v>
      </c>
      <c r="L133" s="112" t="str">
        <f t="shared" si="5"/>
        <v>0,00%</v>
      </c>
      <c r="M133" s="36"/>
      <c r="N133" s="146">
        <f t="shared" si="3"/>
        <v>1</v>
      </c>
    </row>
    <row r="134" spans="1:16" s="33" customFormat="1" ht="10.5" hidden="1" customHeight="1" x14ac:dyDescent="0.2">
      <c r="A134" s="360" t="s">
        <v>298</v>
      </c>
      <c r="B134" s="361"/>
      <c r="C134" s="382" t="s">
        <v>159</v>
      </c>
      <c r="D134" s="383"/>
      <c r="E134" s="383"/>
      <c r="F134" s="383"/>
      <c r="G134" s="384"/>
      <c r="H134" s="34" t="s">
        <v>132</v>
      </c>
      <c r="I134" s="35" t="s">
        <v>135</v>
      </c>
      <c r="J134" s="35" t="s">
        <v>135</v>
      </c>
      <c r="K134" s="35" t="e">
        <f t="shared" si="4"/>
        <v>#VALUE!</v>
      </c>
      <c r="L134" s="112" t="str">
        <f t="shared" si="5"/>
        <v>0,00%</v>
      </c>
      <c r="M134" s="36"/>
      <c r="N134" s="146">
        <f t="shared" si="3"/>
        <v>1</v>
      </c>
    </row>
    <row r="135" spans="1:16" s="33" customFormat="1" ht="10.5" customHeight="1" x14ac:dyDescent="0.2">
      <c r="A135" s="360" t="s">
        <v>299</v>
      </c>
      <c r="B135" s="361"/>
      <c r="C135" s="376" t="s">
        <v>300</v>
      </c>
      <c r="D135" s="377"/>
      <c r="E135" s="377"/>
      <c r="F135" s="377"/>
      <c r="G135" s="378"/>
      <c r="H135" s="34" t="s">
        <v>132</v>
      </c>
      <c r="I135" s="35">
        <v>0.19417651836066574</v>
      </c>
      <c r="J135" s="35">
        <f>11.923/J106*J120</f>
        <v>0.18572772645431407</v>
      </c>
      <c r="K135" s="35">
        <f t="shared" si="4"/>
        <v>-8.4487919063516714E-3</v>
      </c>
      <c r="L135" s="112">
        <f t="shared" si="5"/>
        <v>0.95648911630674727</v>
      </c>
      <c r="M135" s="36"/>
      <c r="N135" s="146">
        <f t="shared" si="3"/>
        <v>4.3510883693252733E-2</v>
      </c>
      <c r="O135" s="238"/>
      <c r="P135" s="237"/>
    </row>
    <row r="136" spans="1:16" s="33" customFormat="1" ht="13.5" customHeight="1" x14ac:dyDescent="0.2">
      <c r="A136" s="360" t="s">
        <v>301</v>
      </c>
      <c r="B136" s="361"/>
      <c r="C136" s="379" t="s">
        <v>302</v>
      </c>
      <c r="D136" s="380"/>
      <c r="E136" s="380"/>
      <c r="F136" s="380"/>
      <c r="G136" s="381"/>
      <c r="H136" s="34" t="s">
        <v>132</v>
      </c>
      <c r="I136" s="38">
        <v>63.386667463375076</v>
      </c>
      <c r="J136" s="38">
        <f>J106-J121</f>
        <v>42.463434570960089</v>
      </c>
      <c r="K136" s="35">
        <f t="shared" si="4"/>
        <v>-20.923232892414987</v>
      </c>
      <c r="L136" s="112">
        <f t="shared" si="5"/>
        <v>0.66991113857650797</v>
      </c>
      <c r="M136" s="39"/>
      <c r="N136" s="146">
        <f t="shared" si="3"/>
        <v>0.33008886142349203</v>
      </c>
      <c r="O136" s="238"/>
      <c r="P136" s="238"/>
    </row>
    <row r="137" spans="1:16" s="33" customFormat="1" ht="8.1" customHeight="1" x14ac:dyDescent="0.2">
      <c r="A137" s="360" t="s">
        <v>101</v>
      </c>
      <c r="B137" s="361"/>
      <c r="C137" s="362" t="s">
        <v>134</v>
      </c>
      <c r="D137" s="363"/>
      <c r="E137" s="363"/>
      <c r="F137" s="363"/>
      <c r="G137" s="364"/>
      <c r="H137" s="34" t="s">
        <v>132</v>
      </c>
      <c r="I137" s="35" t="s">
        <v>135</v>
      </c>
      <c r="J137" s="35" t="s">
        <v>135</v>
      </c>
      <c r="K137" s="35" t="s">
        <v>135</v>
      </c>
      <c r="L137" s="112" t="s">
        <v>135</v>
      </c>
      <c r="M137" s="34"/>
      <c r="N137" s="146" t="e">
        <f t="shared" si="3"/>
        <v>#VALUE!</v>
      </c>
    </row>
    <row r="138" spans="1:16" s="33" customFormat="1" ht="16.5" hidden="1" customHeight="1" x14ac:dyDescent="0.2">
      <c r="A138" s="360" t="s">
        <v>303</v>
      </c>
      <c r="B138" s="361"/>
      <c r="C138" s="382" t="s">
        <v>137</v>
      </c>
      <c r="D138" s="383"/>
      <c r="E138" s="383"/>
      <c r="F138" s="383"/>
      <c r="G138" s="384"/>
      <c r="H138" s="34" t="s">
        <v>132</v>
      </c>
      <c r="I138" s="35" t="s">
        <v>135</v>
      </c>
      <c r="J138" s="35" t="s">
        <v>135</v>
      </c>
      <c r="K138" s="35" t="e">
        <f t="shared" si="4"/>
        <v>#VALUE!</v>
      </c>
      <c r="L138" s="112" t="str">
        <f t="shared" si="5"/>
        <v>0,00%</v>
      </c>
      <c r="M138" s="34"/>
      <c r="N138" s="146">
        <f t="shared" si="3"/>
        <v>1</v>
      </c>
    </row>
    <row r="139" spans="1:16" s="33" customFormat="1" ht="16.5" hidden="1" customHeight="1" x14ac:dyDescent="0.2">
      <c r="A139" s="360" t="s">
        <v>304</v>
      </c>
      <c r="B139" s="361"/>
      <c r="C139" s="382" t="s">
        <v>139</v>
      </c>
      <c r="D139" s="383"/>
      <c r="E139" s="383"/>
      <c r="F139" s="383"/>
      <c r="G139" s="384"/>
      <c r="H139" s="34" t="s">
        <v>132</v>
      </c>
      <c r="I139" s="35" t="s">
        <v>135</v>
      </c>
      <c r="J139" s="35" t="s">
        <v>135</v>
      </c>
      <c r="K139" s="35" t="e">
        <f t="shared" si="4"/>
        <v>#VALUE!</v>
      </c>
      <c r="L139" s="112" t="str">
        <f t="shared" si="5"/>
        <v>0,00%</v>
      </c>
      <c r="M139" s="34"/>
      <c r="N139" s="146">
        <f t="shared" si="3"/>
        <v>1</v>
      </c>
    </row>
    <row r="140" spans="1:16" s="33" customFormat="1" ht="16.5" hidden="1" customHeight="1" x14ac:dyDescent="0.2">
      <c r="A140" s="360" t="s">
        <v>305</v>
      </c>
      <c r="B140" s="361"/>
      <c r="C140" s="382" t="s">
        <v>141</v>
      </c>
      <c r="D140" s="383"/>
      <c r="E140" s="383"/>
      <c r="F140" s="383"/>
      <c r="G140" s="384"/>
      <c r="H140" s="34" t="s">
        <v>132</v>
      </c>
      <c r="I140" s="35" t="s">
        <v>135</v>
      </c>
      <c r="J140" s="35" t="s">
        <v>135</v>
      </c>
      <c r="K140" s="35" t="e">
        <f t="shared" si="4"/>
        <v>#VALUE!</v>
      </c>
      <c r="L140" s="112" t="str">
        <f t="shared" si="5"/>
        <v>0,00%</v>
      </c>
      <c r="M140" s="34"/>
      <c r="N140" s="146">
        <f t="shared" si="3"/>
        <v>1</v>
      </c>
    </row>
    <row r="141" spans="1:16" s="33" customFormat="1" ht="8.1" customHeight="1" x14ac:dyDescent="0.2">
      <c r="A141" s="360" t="s">
        <v>102</v>
      </c>
      <c r="B141" s="361"/>
      <c r="C141" s="362" t="s">
        <v>143</v>
      </c>
      <c r="D141" s="363"/>
      <c r="E141" s="363"/>
      <c r="F141" s="363"/>
      <c r="G141" s="364"/>
      <c r="H141" s="34" t="s">
        <v>132</v>
      </c>
      <c r="I141" s="35" t="s">
        <v>135</v>
      </c>
      <c r="J141" s="35" t="s">
        <v>135</v>
      </c>
      <c r="K141" s="35" t="s">
        <v>135</v>
      </c>
      <c r="L141" s="112" t="s">
        <v>135</v>
      </c>
      <c r="M141" s="34"/>
      <c r="N141" s="146" t="e">
        <f t="shared" si="3"/>
        <v>#VALUE!</v>
      </c>
    </row>
    <row r="142" spans="1:16" s="33" customFormat="1" ht="8.1" customHeight="1" x14ac:dyDescent="0.2">
      <c r="A142" s="360" t="s">
        <v>103</v>
      </c>
      <c r="B142" s="361"/>
      <c r="C142" s="376" t="s">
        <v>145</v>
      </c>
      <c r="D142" s="377"/>
      <c r="E142" s="377"/>
      <c r="F142" s="377"/>
      <c r="G142" s="378"/>
      <c r="H142" s="34" t="s">
        <v>132</v>
      </c>
      <c r="I142" s="35">
        <v>62.481599699027257</v>
      </c>
      <c r="J142" s="35">
        <f>(J112-J127)</f>
        <v>41.533022505168375</v>
      </c>
      <c r="K142" s="35">
        <f t="shared" si="4"/>
        <v>-20.948577193858881</v>
      </c>
      <c r="L142" s="112">
        <f t="shared" si="5"/>
        <v>0.664724058046404</v>
      </c>
      <c r="M142" s="36"/>
      <c r="N142" s="146">
        <f t="shared" si="3"/>
        <v>0.335275941953596</v>
      </c>
      <c r="O142" s="240"/>
      <c r="P142" s="238"/>
    </row>
    <row r="143" spans="1:16" s="33" customFormat="1" ht="8.1" customHeight="1" x14ac:dyDescent="0.2">
      <c r="A143" s="360" t="s">
        <v>104</v>
      </c>
      <c r="B143" s="361"/>
      <c r="C143" s="362" t="s">
        <v>147</v>
      </c>
      <c r="D143" s="363"/>
      <c r="E143" s="363"/>
      <c r="F143" s="363"/>
      <c r="G143" s="364"/>
      <c r="H143" s="34" t="s">
        <v>132</v>
      </c>
      <c r="I143" s="35" t="s">
        <v>135</v>
      </c>
      <c r="J143" s="35" t="s">
        <v>135</v>
      </c>
      <c r="K143" s="35" t="s">
        <v>135</v>
      </c>
      <c r="L143" s="112" t="s">
        <v>135</v>
      </c>
      <c r="M143" s="36"/>
      <c r="N143" s="146" t="e">
        <f t="shared" si="3"/>
        <v>#VALUE!</v>
      </c>
      <c r="O143" s="238"/>
    </row>
    <row r="144" spans="1:16" s="33" customFormat="1" ht="8.1" customHeight="1" x14ac:dyDescent="0.2">
      <c r="A144" s="360" t="s">
        <v>306</v>
      </c>
      <c r="B144" s="361"/>
      <c r="C144" s="376" t="s">
        <v>149</v>
      </c>
      <c r="D144" s="377"/>
      <c r="E144" s="377"/>
      <c r="F144" s="377"/>
      <c r="G144" s="378"/>
      <c r="H144" s="34" t="s">
        <v>132</v>
      </c>
      <c r="I144" s="35">
        <v>0.1283616909051605</v>
      </c>
      <c r="J144" s="35">
        <f>(J114-J129)</f>
        <v>0.26894790741659474</v>
      </c>
      <c r="K144" s="35">
        <f t="shared" si="4"/>
        <v>0.14058621651143424</v>
      </c>
      <c r="L144" s="112">
        <f t="shared" si="5"/>
        <v>2.0952349997890396</v>
      </c>
      <c r="M144" s="36"/>
      <c r="N144" s="146">
        <f t="shared" si="3"/>
        <v>-1.0952349997890396</v>
      </c>
      <c r="O144" s="238"/>
      <c r="P144" s="237"/>
    </row>
    <row r="145" spans="1:16" s="33" customFormat="1" ht="8.1" customHeight="1" x14ac:dyDescent="0.2">
      <c r="A145" s="360" t="s">
        <v>307</v>
      </c>
      <c r="B145" s="361"/>
      <c r="C145" s="362" t="s">
        <v>151</v>
      </c>
      <c r="D145" s="363"/>
      <c r="E145" s="363"/>
      <c r="F145" s="363"/>
      <c r="G145" s="364"/>
      <c r="H145" s="34" t="s">
        <v>132</v>
      </c>
      <c r="I145" s="35" t="s">
        <v>135</v>
      </c>
      <c r="J145" s="35" t="s">
        <v>135</v>
      </c>
      <c r="K145" s="35" t="s">
        <v>135</v>
      </c>
      <c r="L145" s="112" t="s">
        <v>135</v>
      </c>
      <c r="M145" s="36"/>
      <c r="N145" s="146" t="e">
        <f t="shared" si="3"/>
        <v>#VALUE!</v>
      </c>
    </row>
    <row r="146" spans="1:16" s="33" customFormat="1" ht="8.1" customHeight="1" x14ac:dyDescent="0.2">
      <c r="A146" s="360" t="s">
        <v>308</v>
      </c>
      <c r="B146" s="361"/>
      <c r="C146" s="362" t="s">
        <v>153</v>
      </c>
      <c r="D146" s="363"/>
      <c r="E146" s="363"/>
      <c r="F146" s="363"/>
      <c r="G146" s="364"/>
      <c r="H146" s="34" t="s">
        <v>132</v>
      </c>
      <c r="I146" s="35" t="s">
        <v>135</v>
      </c>
      <c r="J146" s="35" t="s">
        <v>135</v>
      </c>
      <c r="K146" s="35" t="s">
        <v>135</v>
      </c>
      <c r="L146" s="112" t="s">
        <v>135</v>
      </c>
      <c r="M146" s="36"/>
      <c r="N146" s="146" t="e">
        <f t="shared" si="3"/>
        <v>#VALUE!</v>
      </c>
    </row>
    <row r="147" spans="1:16" s="33" customFormat="1" ht="16.5" customHeight="1" x14ac:dyDescent="0.2">
      <c r="A147" s="360" t="s">
        <v>309</v>
      </c>
      <c r="B147" s="361"/>
      <c r="C147" s="362" t="s">
        <v>155</v>
      </c>
      <c r="D147" s="363"/>
      <c r="E147" s="363"/>
      <c r="F147" s="363"/>
      <c r="G147" s="364"/>
      <c r="H147" s="34" t="s">
        <v>132</v>
      </c>
      <c r="I147" s="35" t="s">
        <v>135</v>
      </c>
      <c r="J147" s="35" t="s">
        <v>135</v>
      </c>
      <c r="K147" s="35" t="s">
        <v>135</v>
      </c>
      <c r="L147" s="112" t="s">
        <v>135</v>
      </c>
      <c r="M147" s="36"/>
      <c r="N147" s="146" t="e">
        <f t="shared" si="3"/>
        <v>#VALUE!</v>
      </c>
    </row>
    <row r="148" spans="1:16" s="33" customFormat="1" ht="8.1" hidden="1" customHeight="1" x14ac:dyDescent="0.2">
      <c r="A148" s="360" t="s">
        <v>310</v>
      </c>
      <c r="B148" s="361"/>
      <c r="C148" s="382" t="s">
        <v>157</v>
      </c>
      <c r="D148" s="383"/>
      <c r="E148" s="383"/>
      <c r="F148" s="383"/>
      <c r="G148" s="384"/>
      <c r="H148" s="34" t="s">
        <v>132</v>
      </c>
      <c r="I148" s="35" t="s">
        <v>135</v>
      </c>
      <c r="J148" s="35" t="s">
        <v>135</v>
      </c>
      <c r="K148" s="35" t="e">
        <f t="shared" si="4"/>
        <v>#VALUE!</v>
      </c>
      <c r="L148" s="112" t="str">
        <f t="shared" si="5"/>
        <v>0,00%</v>
      </c>
      <c r="M148" s="36"/>
      <c r="N148" s="146">
        <f t="shared" si="3"/>
        <v>1</v>
      </c>
    </row>
    <row r="149" spans="1:16" s="33" customFormat="1" ht="8.1" hidden="1" customHeight="1" x14ac:dyDescent="0.2">
      <c r="A149" s="360" t="s">
        <v>311</v>
      </c>
      <c r="B149" s="361"/>
      <c r="C149" s="382" t="s">
        <v>159</v>
      </c>
      <c r="D149" s="383"/>
      <c r="E149" s="383"/>
      <c r="F149" s="383"/>
      <c r="G149" s="384"/>
      <c r="H149" s="34" t="s">
        <v>132</v>
      </c>
      <c r="I149" s="35" t="s">
        <v>135</v>
      </c>
      <c r="J149" s="35" t="s">
        <v>135</v>
      </c>
      <c r="K149" s="35" t="e">
        <f t="shared" ref="K149:K162" si="6">J149-I149</f>
        <v>#VALUE!</v>
      </c>
      <c r="L149" s="112" t="str">
        <f t="shared" ref="L149:L212" si="7">IFERROR(J149/I149,"0,00%")</f>
        <v>0,00%</v>
      </c>
      <c r="M149" s="36"/>
      <c r="N149" s="146">
        <f t="shared" ref="N149:N212" si="8">100%-L149</f>
        <v>1</v>
      </c>
    </row>
    <row r="150" spans="1:16" s="33" customFormat="1" ht="8.1" customHeight="1" x14ac:dyDescent="0.2">
      <c r="A150" s="360" t="s">
        <v>312</v>
      </c>
      <c r="B150" s="361"/>
      <c r="C150" s="376" t="s">
        <v>161</v>
      </c>
      <c r="D150" s="377"/>
      <c r="E150" s="377"/>
      <c r="F150" s="377"/>
      <c r="G150" s="378"/>
      <c r="H150" s="34" t="s">
        <v>132</v>
      </c>
      <c r="I150" s="35">
        <v>0.77670607344266285</v>
      </c>
      <c r="J150" s="35">
        <f>(J120-J135)</f>
        <v>0.661464158375068</v>
      </c>
      <c r="K150" s="35">
        <f t="shared" si="6"/>
        <v>-0.11524191506759485</v>
      </c>
      <c r="L150" s="112">
        <f t="shared" si="7"/>
        <v>0.85162738002446936</v>
      </c>
      <c r="M150" s="36"/>
      <c r="N150" s="146">
        <f t="shared" si="8"/>
        <v>0.14837261997553064</v>
      </c>
      <c r="O150" s="238"/>
      <c r="P150" s="237"/>
    </row>
    <row r="151" spans="1:16" s="33" customFormat="1" ht="8.1" customHeight="1" x14ac:dyDescent="0.2">
      <c r="A151" s="360" t="s">
        <v>313</v>
      </c>
      <c r="B151" s="361"/>
      <c r="C151" s="379" t="s">
        <v>314</v>
      </c>
      <c r="D151" s="380"/>
      <c r="E151" s="380"/>
      <c r="F151" s="380"/>
      <c r="G151" s="381"/>
      <c r="H151" s="34" t="s">
        <v>132</v>
      </c>
      <c r="I151" s="35" t="s">
        <v>135</v>
      </c>
      <c r="J151" s="35" t="s">
        <v>135</v>
      </c>
      <c r="K151" s="35" t="s">
        <v>135</v>
      </c>
      <c r="L151" s="112" t="s">
        <v>135</v>
      </c>
      <c r="M151" s="34"/>
      <c r="N151" s="146" t="e">
        <f t="shared" si="8"/>
        <v>#VALUE!</v>
      </c>
    </row>
    <row r="152" spans="1:16" s="33" customFormat="1" ht="8.1" customHeight="1" x14ac:dyDescent="0.2">
      <c r="A152" s="360" t="s">
        <v>106</v>
      </c>
      <c r="B152" s="361"/>
      <c r="C152" s="376" t="s">
        <v>315</v>
      </c>
      <c r="D152" s="377"/>
      <c r="E152" s="377"/>
      <c r="F152" s="377"/>
      <c r="G152" s="378"/>
      <c r="H152" s="34" t="s">
        <v>132</v>
      </c>
      <c r="I152" s="35" t="s">
        <v>135</v>
      </c>
      <c r="J152" s="35" t="s">
        <v>135</v>
      </c>
      <c r="K152" s="35" t="s">
        <v>135</v>
      </c>
      <c r="L152" s="112" t="s">
        <v>135</v>
      </c>
      <c r="M152" s="34"/>
      <c r="N152" s="146" t="e">
        <f t="shared" si="8"/>
        <v>#VALUE!</v>
      </c>
    </row>
    <row r="153" spans="1:16" s="33" customFormat="1" ht="8.1" customHeight="1" x14ac:dyDescent="0.2">
      <c r="A153" s="360" t="s">
        <v>107</v>
      </c>
      <c r="B153" s="361"/>
      <c r="C153" s="376" t="s">
        <v>316</v>
      </c>
      <c r="D153" s="377"/>
      <c r="E153" s="377"/>
      <c r="F153" s="377"/>
      <c r="G153" s="378"/>
      <c r="H153" s="34" t="s">
        <v>132</v>
      </c>
      <c r="I153" s="35" t="s">
        <v>135</v>
      </c>
      <c r="J153" s="35" t="s">
        <v>135</v>
      </c>
      <c r="K153" s="35" t="s">
        <v>135</v>
      </c>
      <c r="L153" s="112" t="s">
        <v>135</v>
      </c>
      <c r="M153" s="34"/>
      <c r="N153" s="146" t="e">
        <f t="shared" si="8"/>
        <v>#VALUE!</v>
      </c>
    </row>
    <row r="154" spans="1:16" s="33" customFormat="1" ht="8.1" customHeight="1" x14ac:dyDescent="0.2">
      <c r="A154" s="360" t="s">
        <v>108</v>
      </c>
      <c r="B154" s="361"/>
      <c r="C154" s="376" t="s">
        <v>317</v>
      </c>
      <c r="D154" s="377"/>
      <c r="E154" s="377"/>
      <c r="F154" s="377"/>
      <c r="G154" s="378"/>
      <c r="H154" s="34" t="s">
        <v>132</v>
      </c>
      <c r="I154" s="35" t="s">
        <v>135</v>
      </c>
      <c r="J154" s="35" t="s">
        <v>135</v>
      </c>
      <c r="K154" s="35" t="s">
        <v>135</v>
      </c>
      <c r="L154" s="112" t="s">
        <v>135</v>
      </c>
      <c r="M154" s="34"/>
      <c r="N154" s="146" t="e">
        <f t="shared" si="8"/>
        <v>#VALUE!</v>
      </c>
    </row>
    <row r="155" spans="1:16" s="33" customFormat="1" ht="10.5" thickBot="1" x14ac:dyDescent="0.25">
      <c r="A155" s="400" t="s">
        <v>109</v>
      </c>
      <c r="B155" s="401"/>
      <c r="C155" s="408" t="s">
        <v>318</v>
      </c>
      <c r="D155" s="409"/>
      <c r="E155" s="409"/>
      <c r="F155" s="409"/>
      <c r="G155" s="410"/>
      <c r="H155" s="46" t="s">
        <v>132</v>
      </c>
      <c r="I155" s="48" t="s">
        <v>135</v>
      </c>
      <c r="J155" s="48" t="s">
        <v>135</v>
      </c>
      <c r="K155" s="48" t="s">
        <v>135</v>
      </c>
      <c r="L155" s="112" t="s">
        <v>135</v>
      </c>
      <c r="M155" s="46"/>
      <c r="N155" s="146" t="e">
        <f t="shared" si="8"/>
        <v>#VALUE!</v>
      </c>
    </row>
    <row r="156" spans="1:16" s="33" customFormat="1" ht="9" customHeight="1" x14ac:dyDescent="0.2">
      <c r="A156" s="371" t="s">
        <v>319</v>
      </c>
      <c r="B156" s="372"/>
      <c r="C156" s="373" t="s">
        <v>224</v>
      </c>
      <c r="D156" s="374"/>
      <c r="E156" s="374"/>
      <c r="F156" s="374"/>
      <c r="G156" s="375"/>
      <c r="H156" s="40" t="s">
        <v>135</v>
      </c>
      <c r="I156" s="49"/>
      <c r="J156" s="49"/>
      <c r="K156" s="40"/>
      <c r="L156" s="112" t="s">
        <v>135</v>
      </c>
      <c r="M156" s="40"/>
      <c r="N156" s="146" t="e">
        <f t="shared" si="8"/>
        <v>#VALUE!</v>
      </c>
    </row>
    <row r="157" spans="1:16" s="33" customFormat="1" ht="15" customHeight="1" x14ac:dyDescent="0.2">
      <c r="A157" s="360" t="s">
        <v>111</v>
      </c>
      <c r="B157" s="361"/>
      <c r="C157" s="376" t="s">
        <v>320</v>
      </c>
      <c r="D157" s="377"/>
      <c r="E157" s="377"/>
      <c r="F157" s="377"/>
      <c r="G157" s="378"/>
      <c r="H157" s="34" t="s">
        <v>132</v>
      </c>
      <c r="I157" s="38">
        <v>142.77503299941884</v>
      </c>
      <c r="J157" s="38">
        <f>J106+J102+J66</f>
        <v>76.456261040960072</v>
      </c>
      <c r="K157" s="35">
        <f t="shared" si="6"/>
        <v>-66.318771958458768</v>
      </c>
      <c r="L157" s="112">
        <f t="shared" si="7"/>
        <v>0.53550161701781074</v>
      </c>
      <c r="M157" s="39"/>
      <c r="N157" s="146">
        <f t="shared" si="8"/>
        <v>0.46449838298218926</v>
      </c>
      <c r="O157" s="238"/>
      <c r="P157" s="238"/>
    </row>
    <row r="158" spans="1:16" s="33" customFormat="1" ht="8.1" customHeight="1" x14ac:dyDescent="0.2">
      <c r="A158" s="360" t="s">
        <v>112</v>
      </c>
      <c r="B158" s="361"/>
      <c r="C158" s="376" t="s">
        <v>321</v>
      </c>
      <c r="D158" s="377"/>
      <c r="E158" s="377"/>
      <c r="F158" s="377"/>
      <c r="G158" s="378"/>
      <c r="H158" s="34" t="s">
        <v>132</v>
      </c>
      <c r="I158" s="45">
        <v>0</v>
      </c>
      <c r="J158" s="45">
        <v>0</v>
      </c>
      <c r="K158" s="35">
        <f t="shared" si="6"/>
        <v>0</v>
      </c>
      <c r="L158" s="112" t="str">
        <f t="shared" si="7"/>
        <v>0,00%</v>
      </c>
      <c r="M158" s="34"/>
      <c r="N158" s="146">
        <f t="shared" si="8"/>
        <v>1</v>
      </c>
    </row>
    <row r="159" spans="1:16" s="33" customFormat="1" ht="8.1" customHeight="1" x14ac:dyDescent="0.2">
      <c r="A159" s="360" t="s">
        <v>322</v>
      </c>
      <c r="B159" s="361"/>
      <c r="C159" s="385" t="s">
        <v>323</v>
      </c>
      <c r="D159" s="386"/>
      <c r="E159" s="386"/>
      <c r="F159" s="386"/>
      <c r="G159" s="387"/>
      <c r="H159" s="34" t="s">
        <v>132</v>
      </c>
      <c r="I159" s="45">
        <v>0</v>
      </c>
      <c r="J159" s="45">
        <v>0</v>
      </c>
      <c r="K159" s="35">
        <f t="shared" si="6"/>
        <v>0</v>
      </c>
      <c r="L159" s="112" t="str">
        <f t="shared" si="7"/>
        <v>0,00%</v>
      </c>
      <c r="M159" s="34"/>
      <c r="N159" s="146">
        <f t="shared" si="8"/>
        <v>1</v>
      </c>
    </row>
    <row r="160" spans="1:16" s="33" customFormat="1" ht="8.1" customHeight="1" x14ac:dyDescent="0.2">
      <c r="A160" s="360" t="s">
        <v>113</v>
      </c>
      <c r="B160" s="361"/>
      <c r="C160" s="376" t="s">
        <v>324</v>
      </c>
      <c r="D160" s="377"/>
      <c r="E160" s="377"/>
      <c r="F160" s="377"/>
      <c r="G160" s="378"/>
      <c r="H160" s="34" t="s">
        <v>132</v>
      </c>
      <c r="I160" s="45">
        <v>0</v>
      </c>
      <c r="J160" s="45">
        <v>0</v>
      </c>
      <c r="K160" s="35">
        <f t="shared" si="6"/>
        <v>0</v>
      </c>
      <c r="L160" s="112" t="str">
        <f t="shared" si="7"/>
        <v>0,00%</v>
      </c>
      <c r="M160" s="34"/>
      <c r="N160" s="146">
        <f t="shared" si="8"/>
        <v>1</v>
      </c>
    </row>
    <row r="161" spans="1:15" s="33" customFormat="1" ht="8.1" customHeight="1" x14ac:dyDescent="0.2">
      <c r="A161" s="360" t="s">
        <v>325</v>
      </c>
      <c r="B161" s="361"/>
      <c r="C161" s="385" t="s">
        <v>326</v>
      </c>
      <c r="D161" s="386"/>
      <c r="E161" s="386"/>
      <c r="F161" s="386"/>
      <c r="G161" s="387"/>
      <c r="H161" s="34" t="s">
        <v>132</v>
      </c>
      <c r="I161" s="45">
        <v>0</v>
      </c>
      <c r="J161" s="45">
        <v>0</v>
      </c>
      <c r="K161" s="35">
        <f t="shared" si="6"/>
        <v>0</v>
      </c>
      <c r="L161" s="112" t="str">
        <f t="shared" si="7"/>
        <v>0,00%</v>
      </c>
      <c r="M161" s="34"/>
      <c r="N161" s="146">
        <f t="shared" si="8"/>
        <v>1</v>
      </c>
    </row>
    <row r="162" spans="1:15" s="33" customFormat="1" ht="22.9" customHeight="1" thickBot="1" x14ac:dyDescent="0.25">
      <c r="A162" s="400" t="s">
        <v>114</v>
      </c>
      <c r="B162" s="401"/>
      <c r="C162" s="408" t="s">
        <v>327</v>
      </c>
      <c r="D162" s="409"/>
      <c r="E162" s="409"/>
      <c r="F162" s="409"/>
      <c r="G162" s="410"/>
      <c r="H162" s="46" t="s">
        <v>135</v>
      </c>
      <c r="I162" s="50">
        <v>0</v>
      </c>
      <c r="J162" s="50">
        <f>J160/J157</f>
        <v>0</v>
      </c>
      <c r="K162" s="51">
        <f t="shared" si="6"/>
        <v>0</v>
      </c>
      <c r="L162" s="114" t="str">
        <f t="shared" si="7"/>
        <v>0,00%</v>
      </c>
      <c r="M162" s="52"/>
      <c r="N162" s="146">
        <f t="shared" si="8"/>
        <v>1</v>
      </c>
    </row>
    <row r="163" spans="1:15" s="53" customFormat="1" ht="10.5" customHeight="1" thickBot="1" x14ac:dyDescent="0.25">
      <c r="A163" s="24"/>
      <c r="B163" s="25"/>
      <c r="C163" s="370" t="s">
        <v>328</v>
      </c>
      <c r="D163" s="370"/>
      <c r="E163" s="370"/>
      <c r="F163" s="370"/>
      <c r="G163" s="370"/>
      <c r="H163" s="26"/>
      <c r="I163" s="25"/>
      <c r="J163" s="25"/>
      <c r="K163" s="25"/>
      <c r="L163" s="116"/>
      <c r="M163" s="25"/>
      <c r="N163" s="146">
        <f t="shared" si="8"/>
        <v>1</v>
      </c>
    </row>
    <row r="164" spans="1:15" s="33" customFormat="1" ht="9" customHeight="1" x14ac:dyDescent="0.2">
      <c r="A164" s="371" t="s">
        <v>329</v>
      </c>
      <c r="B164" s="372"/>
      <c r="C164" s="373" t="s">
        <v>330</v>
      </c>
      <c r="D164" s="374"/>
      <c r="E164" s="374"/>
      <c r="F164" s="374"/>
      <c r="G164" s="375"/>
      <c r="H164" s="34" t="s">
        <v>331</v>
      </c>
      <c r="I164" s="39">
        <v>966.95600000000002</v>
      </c>
      <c r="J164" s="39">
        <f>J170+J172+J181</f>
        <v>474.97484022000003</v>
      </c>
      <c r="K164" s="35">
        <f t="shared" ref="K164:K227" si="9">J164-I164</f>
        <v>-491.98115977999998</v>
      </c>
      <c r="L164" s="112">
        <f t="shared" si="7"/>
        <v>0.49120625987118338</v>
      </c>
      <c r="M164" s="38"/>
      <c r="N164" s="146">
        <f t="shared" si="8"/>
        <v>0.50879374012881662</v>
      </c>
      <c r="O164" s="238"/>
    </row>
    <row r="165" spans="1:15" s="33" customFormat="1" ht="8.1" customHeight="1" x14ac:dyDescent="0.2">
      <c r="A165" s="360" t="s">
        <v>116</v>
      </c>
      <c r="B165" s="361"/>
      <c r="C165" s="362" t="s">
        <v>134</v>
      </c>
      <c r="D165" s="363"/>
      <c r="E165" s="363"/>
      <c r="F165" s="363"/>
      <c r="G165" s="364"/>
      <c r="H165" s="34" t="s">
        <v>331</v>
      </c>
      <c r="I165" s="34" t="s">
        <v>135</v>
      </c>
      <c r="J165" s="34" t="s">
        <v>135</v>
      </c>
      <c r="K165" s="35" t="s">
        <v>135</v>
      </c>
      <c r="L165" s="112" t="s">
        <v>135</v>
      </c>
      <c r="M165" s="36"/>
      <c r="N165" s="146" t="e">
        <f t="shared" si="8"/>
        <v>#VALUE!</v>
      </c>
      <c r="O165" s="238"/>
    </row>
    <row r="166" spans="1:15" s="33" customFormat="1" ht="16.5" hidden="1" customHeight="1" x14ac:dyDescent="0.2">
      <c r="A166" s="360" t="s">
        <v>332</v>
      </c>
      <c r="B166" s="361"/>
      <c r="C166" s="382" t="s">
        <v>137</v>
      </c>
      <c r="D166" s="383"/>
      <c r="E166" s="383"/>
      <c r="F166" s="383"/>
      <c r="G166" s="384"/>
      <c r="H166" s="34" t="s">
        <v>331</v>
      </c>
      <c r="I166" s="34" t="s">
        <v>135</v>
      </c>
      <c r="J166" s="34" t="s">
        <v>135</v>
      </c>
      <c r="K166" s="35" t="e">
        <f t="shared" si="9"/>
        <v>#VALUE!</v>
      </c>
      <c r="L166" s="112" t="s">
        <v>135</v>
      </c>
      <c r="M166" s="36"/>
      <c r="N166" s="146" t="e">
        <f t="shared" si="8"/>
        <v>#VALUE!</v>
      </c>
      <c r="O166" s="238"/>
    </row>
    <row r="167" spans="1:15" s="33" customFormat="1" ht="16.5" hidden="1" customHeight="1" x14ac:dyDescent="0.2">
      <c r="A167" s="360" t="s">
        <v>333</v>
      </c>
      <c r="B167" s="361"/>
      <c r="C167" s="382" t="s">
        <v>139</v>
      </c>
      <c r="D167" s="383"/>
      <c r="E167" s="383"/>
      <c r="F167" s="383"/>
      <c r="G167" s="384"/>
      <c r="H167" s="34" t="s">
        <v>331</v>
      </c>
      <c r="I167" s="34" t="s">
        <v>135</v>
      </c>
      <c r="J167" s="34" t="s">
        <v>135</v>
      </c>
      <c r="K167" s="35" t="e">
        <f t="shared" si="9"/>
        <v>#VALUE!</v>
      </c>
      <c r="L167" s="112" t="s">
        <v>135</v>
      </c>
      <c r="M167" s="36"/>
      <c r="N167" s="146" t="e">
        <f t="shared" si="8"/>
        <v>#VALUE!</v>
      </c>
      <c r="O167" s="238"/>
    </row>
    <row r="168" spans="1:15" s="33" customFormat="1" ht="16.5" hidden="1" customHeight="1" x14ac:dyDescent="0.2">
      <c r="A168" s="360" t="s">
        <v>334</v>
      </c>
      <c r="B168" s="361"/>
      <c r="C168" s="382" t="s">
        <v>141</v>
      </c>
      <c r="D168" s="383"/>
      <c r="E168" s="383"/>
      <c r="F168" s="383"/>
      <c r="G168" s="384"/>
      <c r="H168" s="34" t="s">
        <v>331</v>
      </c>
      <c r="I168" s="34" t="s">
        <v>135</v>
      </c>
      <c r="J168" s="34" t="s">
        <v>135</v>
      </c>
      <c r="K168" s="35" t="e">
        <f t="shared" si="9"/>
        <v>#VALUE!</v>
      </c>
      <c r="L168" s="112" t="s">
        <v>135</v>
      </c>
      <c r="M168" s="36"/>
      <c r="N168" s="146" t="e">
        <f t="shared" si="8"/>
        <v>#VALUE!</v>
      </c>
      <c r="O168" s="238"/>
    </row>
    <row r="169" spans="1:15" s="33" customFormat="1" ht="8.1" customHeight="1" x14ac:dyDescent="0.2">
      <c r="A169" s="360" t="s">
        <v>117</v>
      </c>
      <c r="B169" s="361"/>
      <c r="C169" s="362" t="s">
        <v>143</v>
      </c>
      <c r="D169" s="363"/>
      <c r="E169" s="363"/>
      <c r="F169" s="363"/>
      <c r="G169" s="364"/>
      <c r="H169" s="34" t="s">
        <v>331</v>
      </c>
      <c r="I169" s="34" t="s">
        <v>135</v>
      </c>
      <c r="J169" s="34" t="s">
        <v>135</v>
      </c>
      <c r="K169" s="35" t="s">
        <v>135</v>
      </c>
      <c r="L169" s="112" t="s">
        <v>135</v>
      </c>
      <c r="M169" s="36"/>
      <c r="N169" s="146" t="e">
        <f t="shared" si="8"/>
        <v>#VALUE!</v>
      </c>
      <c r="O169" s="238"/>
    </row>
    <row r="170" spans="1:15" s="33" customFormat="1" ht="8.4499999999999993" customHeight="1" x14ac:dyDescent="0.2">
      <c r="A170" s="360" t="s">
        <v>118</v>
      </c>
      <c r="B170" s="361"/>
      <c r="C170" s="376" t="s">
        <v>145</v>
      </c>
      <c r="D170" s="377"/>
      <c r="E170" s="377"/>
      <c r="F170" s="377"/>
      <c r="G170" s="378"/>
      <c r="H170" s="34" t="s">
        <v>331</v>
      </c>
      <c r="I170" s="36">
        <v>951.72144800000001</v>
      </c>
      <c r="J170" s="36">
        <v>460.45248161000001</v>
      </c>
      <c r="K170" s="35">
        <f t="shared" si="9"/>
        <v>-491.26896639</v>
      </c>
      <c r="L170" s="112">
        <f t="shared" si="7"/>
        <v>0.48381013433880288</v>
      </c>
      <c r="M170" s="35"/>
      <c r="N170" s="146">
        <f t="shared" si="8"/>
        <v>0.51618986566119718</v>
      </c>
      <c r="O170" s="238"/>
    </row>
    <row r="171" spans="1:15" s="33" customFormat="1" ht="8.1" customHeight="1" x14ac:dyDescent="0.2">
      <c r="A171" s="360" t="s">
        <v>119</v>
      </c>
      <c r="B171" s="361"/>
      <c r="C171" s="362" t="s">
        <v>147</v>
      </c>
      <c r="D171" s="363"/>
      <c r="E171" s="363"/>
      <c r="F171" s="363"/>
      <c r="G171" s="364"/>
      <c r="H171" s="34" t="s">
        <v>331</v>
      </c>
      <c r="I171" s="36" t="s">
        <v>135</v>
      </c>
      <c r="J171" s="36"/>
      <c r="K171" s="35" t="s">
        <v>135</v>
      </c>
      <c r="L171" s="112" t="s">
        <v>135</v>
      </c>
      <c r="M171" s="36"/>
      <c r="N171" s="146" t="e">
        <f t="shared" si="8"/>
        <v>#VALUE!</v>
      </c>
      <c r="O171" s="238"/>
    </row>
    <row r="172" spans="1:15" s="33" customFormat="1" ht="11.45" customHeight="1" x14ac:dyDescent="0.2">
      <c r="A172" s="360" t="s">
        <v>335</v>
      </c>
      <c r="B172" s="361"/>
      <c r="C172" s="376" t="s">
        <v>149</v>
      </c>
      <c r="D172" s="377"/>
      <c r="E172" s="377"/>
      <c r="F172" s="377"/>
      <c r="G172" s="378"/>
      <c r="H172" s="34" t="s">
        <v>331</v>
      </c>
      <c r="I172" s="36">
        <v>2.1606480000000001</v>
      </c>
      <c r="J172" s="36">
        <v>2.5593132599999997</v>
      </c>
      <c r="K172" s="35">
        <f t="shared" si="9"/>
        <v>0.39866525999999958</v>
      </c>
      <c r="L172" s="112">
        <f t="shared" si="7"/>
        <v>1.1845118964310706</v>
      </c>
      <c r="M172" s="165"/>
      <c r="N172" s="146">
        <f t="shared" si="8"/>
        <v>-0.18451189643107058</v>
      </c>
      <c r="O172" s="238"/>
    </row>
    <row r="173" spans="1:15" s="33" customFormat="1" ht="8.1" customHeight="1" x14ac:dyDescent="0.2">
      <c r="A173" s="360" t="s">
        <v>336</v>
      </c>
      <c r="B173" s="361"/>
      <c r="C173" s="362" t="s">
        <v>151</v>
      </c>
      <c r="D173" s="363"/>
      <c r="E173" s="363"/>
      <c r="F173" s="363"/>
      <c r="G173" s="364"/>
      <c r="H173" s="34" t="s">
        <v>331</v>
      </c>
      <c r="I173" s="34" t="s">
        <v>135</v>
      </c>
      <c r="J173" s="34"/>
      <c r="K173" s="35" t="s">
        <v>135</v>
      </c>
      <c r="L173" s="112" t="s">
        <v>135</v>
      </c>
      <c r="M173" s="34"/>
      <c r="N173" s="146" t="e">
        <f t="shared" si="8"/>
        <v>#VALUE!</v>
      </c>
      <c r="O173" s="238"/>
    </row>
    <row r="174" spans="1:15" s="33" customFormat="1" ht="8.1" customHeight="1" x14ac:dyDescent="0.2">
      <c r="A174" s="360" t="s">
        <v>337</v>
      </c>
      <c r="B174" s="361"/>
      <c r="C174" s="362" t="s">
        <v>153</v>
      </c>
      <c r="D174" s="363"/>
      <c r="E174" s="363"/>
      <c r="F174" s="363"/>
      <c r="G174" s="364"/>
      <c r="H174" s="34" t="s">
        <v>331</v>
      </c>
      <c r="I174" s="34" t="s">
        <v>135</v>
      </c>
      <c r="J174" s="34"/>
      <c r="K174" s="35" t="s">
        <v>135</v>
      </c>
      <c r="L174" s="112" t="s">
        <v>135</v>
      </c>
      <c r="M174" s="34"/>
      <c r="N174" s="146" t="e">
        <f t="shared" si="8"/>
        <v>#VALUE!</v>
      </c>
    </row>
    <row r="175" spans="1:15" s="33" customFormat="1" ht="16.5" customHeight="1" x14ac:dyDescent="0.2">
      <c r="A175" s="360" t="s">
        <v>338</v>
      </c>
      <c r="B175" s="361"/>
      <c r="C175" s="362" t="s">
        <v>155</v>
      </c>
      <c r="D175" s="363"/>
      <c r="E175" s="363"/>
      <c r="F175" s="363"/>
      <c r="G175" s="364"/>
      <c r="H175" s="34" t="s">
        <v>331</v>
      </c>
      <c r="I175" s="34" t="s">
        <v>135</v>
      </c>
      <c r="J175" s="34"/>
      <c r="K175" s="35" t="s">
        <v>135</v>
      </c>
      <c r="L175" s="112" t="s">
        <v>135</v>
      </c>
      <c r="M175" s="34"/>
      <c r="N175" s="146" t="e">
        <f t="shared" si="8"/>
        <v>#VALUE!</v>
      </c>
    </row>
    <row r="176" spans="1:15" s="33" customFormat="1" ht="8.1" hidden="1" customHeight="1" x14ac:dyDescent="0.2">
      <c r="A176" s="360" t="s">
        <v>339</v>
      </c>
      <c r="B176" s="361"/>
      <c r="C176" s="382" t="s">
        <v>157</v>
      </c>
      <c r="D176" s="383"/>
      <c r="E176" s="383"/>
      <c r="F176" s="383"/>
      <c r="G176" s="384"/>
      <c r="H176" s="34" t="s">
        <v>331</v>
      </c>
      <c r="I176" s="34" t="s">
        <v>135</v>
      </c>
      <c r="J176" s="34"/>
      <c r="K176" s="35" t="e">
        <f t="shared" si="9"/>
        <v>#VALUE!</v>
      </c>
      <c r="L176" s="112" t="s">
        <v>135</v>
      </c>
      <c r="M176" s="34"/>
      <c r="N176" s="146" t="e">
        <f t="shared" si="8"/>
        <v>#VALUE!</v>
      </c>
    </row>
    <row r="177" spans="1:16" s="33" customFormat="1" ht="8.1" hidden="1" customHeight="1" x14ac:dyDescent="0.2">
      <c r="A177" s="360" t="s">
        <v>340</v>
      </c>
      <c r="B177" s="361"/>
      <c r="C177" s="382" t="s">
        <v>159</v>
      </c>
      <c r="D177" s="383"/>
      <c r="E177" s="383"/>
      <c r="F177" s="383"/>
      <c r="G177" s="384"/>
      <c r="H177" s="34" t="s">
        <v>331</v>
      </c>
      <c r="I177" s="34" t="s">
        <v>135</v>
      </c>
      <c r="J177" s="34"/>
      <c r="K177" s="35" t="e">
        <f t="shared" si="9"/>
        <v>#VALUE!</v>
      </c>
      <c r="L177" s="112" t="s">
        <v>135</v>
      </c>
      <c r="M177" s="34"/>
      <c r="N177" s="146" t="e">
        <f t="shared" si="8"/>
        <v>#VALUE!</v>
      </c>
    </row>
    <row r="178" spans="1:16" s="33" customFormat="1" ht="16.5" customHeight="1" x14ac:dyDescent="0.2">
      <c r="A178" s="360" t="s">
        <v>341</v>
      </c>
      <c r="B178" s="361"/>
      <c r="C178" s="362" t="s">
        <v>342</v>
      </c>
      <c r="D178" s="363"/>
      <c r="E178" s="363"/>
      <c r="F178" s="363"/>
      <c r="G178" s="364"/>
      <c r="H178" s="34" t="s">
        <v>331</v>
      </c>
      <c r="I178" s="34" t="s">
        <v>135</v>
      </c>
      <c r="J178" s="34"/>
      <c r="K178" s="35" t="s">
        <v>135</v>
      </c>
      <c r="L178" s="112" t="s">
        <v>135</v>
      </c>
      <c r="M178" s="34"/>
      <c r="N178" s="146" t="e">
        <f t="shared" si="8"/>
        <v>#VALUE!</v>
      </c>
    </row>
    <row r="179" spans="1:16" s="33" customFormat="1" ht="8.1" hidden="1" customHeight="1" x14ac:dyDescent="0.2">
      <c r="A179" s="360" t="s">
        <v>343</v>
      </c>
      <c r="B179" s="361"/>
      <c r="C179" s="382" t="s">
        <v>344</v>
      </c>
      <c r="D179" s="383"/>
      <c r="E179" s="383"/>
      <c r="F179" s="383"/>
      <c r="G179" s="384"/>
      <c r="H179" s="34" t="s">
        <v>331</v>
      </c>
      <c r="I179" s="34" t="s">
        <v>135</v>
      </c>
      <c r="J179" s="34"/>
      <c r="K179" s="35" t="e">
        <f t="shared" si="9"/>
        <v>#VALUE!</v>
      </c>
      <c r="L179" s="112" t="str">
        <f t="shared" si="7"/>
        <v>0,00%</v>
      </c>
      <c r="M179" s="34"/>
      <c r="N179" s="146">
        <f t="shared" si="8"/>
        <v>1</v>
      </c>
    </row>
    <row r="180" spans="1:16" s="33" customFormat="1" ht="8.1" hidden="1" customHeight="1" x14ac:dyDescent="0.2">
      <c r="A180" s="360" t="s">
        <v>345</v>
      </c>
      <c r="B180" s="361"/>
      <c r="C180" s="382" t="s">
        <v>346</v>
      </c>
      <c r="D180" s="383"/>
      <c r="E180" s="383"/>
      <c r="F180" s="383"/>
      <c r="G180" s="384"/>
      <c r="H180" s="34" t="s">
        <v>331</v>
      </c>
      <c r="I180" s="34" t="s">
        <v>135</v>
      </c>
      <c r="J180" s="34"/>
      <c r="K180" s="35" t="e">
        <f t="shared" si="9"/>
        <v>#VALUE!</v>
      </c>
      <c r="L180" s="112" t="str">
        <f t="shared" si="7"/>
        <v>0,00%</v>
      </c>
      <c r="M180" s="34"/>
      <c r="N180" s="146">
        <f t="shared" si="8"/>
        <v>1</v>
      </c>
    </row>
    <row r="181" spans="1:16" s="33" customFormat="1" ht="12.6" customHeight="1" x14ac:dyDescent="0.2">
      <c r="A181" s="360" t="s">
        <v>347</v>
      </c>
      <c r="B181" s="361"/>
      <c r="C181" s="376" t="s">
        <v>161</v>
      </c>
      <c r="D181" s="377"/>
      <c r="E181" s="377"/>
      <c r="F181" s="377"/>
      <c r="G181" s="378"/>
      <c r="H181" s="34" t="s">
        <v>331</v>
      </c>
      <c r="I181" s="36">
        <v>13.073904000000001</v>
      </c>
      <c r="J181" s="36">
        <f>11.51921045+0.4438349</f>
        <v>11.96304535</v>
      </c>
      <c r="K181" s="35">
        <f t="shared" si="9"/>
        <v>-1.1108586500000008</v>
      </c>
      <c r="L181" s="112">
        <f t="shared" si="7"/>
        <v>0.91503236906129948</v>
      </c>
      <c r="M181" s="206"/>
      <c r="N181" s="146">
        <f t="shared" si="8"/>
        <v>8.4967630938700522E-2</v>
      </c>
      <c r="O181" s="238"/>
    </row>
    <row r="182" spans="1:16" s="33" customFormat="1" ht="9" customHeight="1" x14ac:dyDescent="0.2">
      <c r="A182" s="360" t="s">
        <v>348</v>
      </c>
      <c r="B182" s="361"/>
      <c r="C182" s="379" t="s">
        <v>349</v>
      </c>
      <c r="D182" s="380"/>
      <c r="E182" s="380"/>
      <c r="F182" s="380"/>
      <c r="G182" s="381"/>
      <c r="H182" s="34" t="s">
        <v>331</v>
      </c>
      <c r="I182" s="39">
        <v>805.68440308600191</v>
      </c>
      <c r="J182" s="39">
        <f>J184+J188+J189+J191+J192+J193+J195+J196+J197+J198+J199</f>
        <v>435.25464049999999</v>
      </c>
      <c r="K182" s="35">
        <f t="shared" si="9"/>
        <v>-370.42976258600191</v>
      </c>
      <c r="L182" s="112">
        <f t="shared" si="7"/>
        <v>0.54022969643305752</v>
      </c>
      <c r="M182" s="38"/>
      <c r="N182" s="146">
        <f t="shared" si="8"/>
        <v>0.45977030356694248</v>
      </c>
      <c r="O182" s="238"/>
      <c r="P182" s="238"/>
    </row>
    <row r="183" spans="1:16" s="33" customFormat="1" ht="8.1" customHeight="1" x14ac:dyDescent="0.2">
      <c r="A183" s="360" t="s">
        <v>350</v>
      </c>
      <c r="B183" s="361"/>
      <c r="C183" s="362" t="s">
        <v>351</v>
      </c>
      <c r="D183" s="363"/>
      <c r="E183" s="363"/>
      <c r="F183" s="363"/>
      <c r="G183" s="364"/>
      <c r="H183" s="34" t="s">
        <v>331</v>
      </c>
      <c r="I183" s="34" t="s">
        <v>135</v>
      </c>
      <c r="J183" s="34" t="s">
        <v>135</v>
      </c>
      <c r="K183" s="35" t="s">
        <v>135</v>
      </c>
      <c r="L183" s="112" t="str">
        <f t="shared" si="7"/>
        <v>0,00%</v>
      </c>
      <c r="M183" s="36"/>
      <c r="N183" s="146">
        <f t="shared" si="8"/>
        <v>1</v>
      </c>
      <c r="O183" s="238"/>
    </row>
    <row r="184" spans="1:16" s="33" customFormat="1" ht="8.1" customHeight="1" x14ac:dyDescent="0.2">
      <c r="A184" s="360" t="s">
        <v>352</v>
      </c>
      <c r="B184" s="361"/>
      <c r="C184" s="376" t="s">
        <v>353</v>
      </c>
      <c r="D184" s="377"/>
      <c r="E184" s="377"/>
      <c r="F184" s="377"/>
      <c r="G184" s="378"/>
      <c r="H184" s="34" t="s">
        <v>331</v>
      </c>
      <c r="I184" s="39">
        <v>218.66035238587696</v>
      </c>
      <c r="J184" s="39">
        <f>SUM(J185:J187)</f>
        <v>128.17922779</v>
      </c>
      <c r="K184" s="35">
        <f t="shared" si="9"/>
        <v>-90.481124595876963</v>
      </c>
      <c r="L184" s="112">
        <f t="shared" si="7"/>
        <v>0.58620242028970115</v>
      </c>
      <c r="M184" s="39"/>
      <c r="N184" s="146">
        <f t="shared" si="8"/>
        <v>0.41379757971029885</v>
      </c>
      <c r="O184" s="238"/>
    </row>
    <row r="185" spans="1:16" s="33" customFormat="1" ht="8.1" customHeight="1" x14ac:dyDescent="0.2">
      <c r="A185" s="360" t="s">
        <v>354</v>
      </c>
      <c r="B185" s="361"/>
      <c r="C185" s="382" t="s">
        <v>355</v>
      </c>
      <c r="D185" s="383"/>
      <c r="E185" s="383"/>
      <c r="F185" s="383"/>
      <c r="G185" s="384"/>
      <c r="H185" s="34" t="s">
        <v>331</v>
      </c>
      <c r="I185" s="34" t="s">
        <v>135</v>
      </c>
      <c r="J185" s="34" t="s">
        <v>135</v>
      </c>
      <c r="K185" s="35" t="s">
        <v>135</v>
      </c>
      <c r="L185" s="112" t="s">
        <v>135</v>
      </c>
      <c r="M185" s="36"/>
      <c r="N185" s="146" t="e">
        <f t="shared" si="8"/>
        <v>#VALUE!</v>
      </c>
      <c r="O185" s="238"/>
    </row>
    <row r="186" spans="1:16" s="33" customFormat="1" ht="8.1" customHeight="1" x14ac:dyDescent="0.2">
      <c r="A186" s="360" t="s">
        <v>356</v>
      </c>
      <c r="B186" s="361"/>
      <c r="C186" s="382" t="s">
        <v>357</v>
      </c>
      <c r="D186" s="383"/>
      <c r="E186" s="383"/>
      <c r="F186" s="383"/>
      <c r="G186" s="384"/>
      <c r="H186" s="34" t="s">
        <v>331</v>
      </c>
      <c r="I186" s="34" t="s">
        <v>135</v>
      </c>
      <c r="J186" s="34" t="s">
        <v>135</v>
      </c>
      <c r="K186" s="35" t="s">
        <v>135</v>
      </c>
      <c r="L186" s="112" t="s">
        <v>135</v>
      </c>
      <c r="M186" s="36"/>
      <c r="N186" s="146" t="e">
        <f t="shared" si="8"/>
        <v>#VALUE!</v>
      </c>
      <c r="O186" s="238"/>
    </row>
    <row r="187" spans="1:16" s="33" customFormat="1" ht="8.1" customHeight="1" x14ac:dyDescent="0.2">
      <c r="A187" s="360" t="s">
        <v>358</v>
      </c>
      <c r="B187" s="361"/>
      <c r="C187" s="385" t="s">
        <v>359</v>
      </c>
      <c r="D187" s="386"/>
      <c r="E187" s="386"/>
      <c r="F187" s="386"/>
      <c r="G187" s="387"/>
      <c r="H187" s="34" t="s">
        <v>331</v>
      </c>
      <c r="I187" s="36">
        <v>218.66035238587696</v>
      </c>
      <c r="J187" s="36">
        <v>128.17922779</v>
      </c>
      <c r="K187" s="35">
        <f t="shared" si="9"/>
        <v>-90.481124595876963</v>
      </c>
      <c r="L187" s="112">
        <f t="shared" si="7"/>
        <v>0.58620242028970115</v>
      </c>
      <c r="M187" s="36"/>
      <c r="N187" s="146">
        <f t="shared" si="8"/>
        <v>0.41379757971029885</v>
      </c>
      <c r="O187" s="238"/>
    </row>
    <row r="188" spans="1:16" s="33" customFormat="1" ht="18.600000000000001" customHeight="1" x14ac:dyDescent="0.2">
      <c r="A188" s="360" t="s">
        <v>360</v>
      </c>
      <c r="B188" s="361"/>
      <c r="C188" s="376" t="s">
        <v>361</v>
      </c>
      <c r="D188" s="377"/>
      <c r="E188" s="377"/>
      <c r="F188" s="377"/>
      <c r="G188" s="378"/>
      <c r="H188" s="34" t="s">
        <v>331</v>
      </c>
      <c r="I188" s="36">
        <v>1.6831931999999998</v>
      </c>
      <c r="J188" s="36">
        <v>0.89916419999999997</v>
      </c>
      <c r="K188" s="35">
        <f t="shared" si="9"/>
        <v>-0.78402899999999986</v>
      </c>
      <c r="L188" s="112">
        <f t="shared" si="7"/>
        <v>0.53420142144110372</v>
      </c>
      <c r="M188" s="36"/>
      <c r="N188" s="146">
        <f t="shared" si="8"/>
        <v>0.46579857855889628</v>
      </c>
      <c r="O188" s="238"/>
    </row>
    <row r="189" spans="1:16" s="33" customFormat="1" ht="16.899999999999999" customHeight="1" x14ac:dyDescent="0.2">
      <c r="A189" s="360" t="s">
        <v>362</v>
      </c>
      <c r="B189" s="361"/>
      <c r="C189" s="376" t="s">
        <v>363</v>
      </c>
      <c r="D189" s="377"/>
      <c r="E189" s="377"/>
      <c r="F189" s="377"/>
      <c r="G189" s="378"/>
      <c r="H189" s="34" t="s">
        <v>331</v>
      </c>
      <c r="I189" s="36">
        <v>14.754493675792725</v>
      </c>
      <c r="J189" s="36">
        <f>7.88783293-J188</f>
        <v>6.9886687300000006</v>
      </c>
      <c r="K189" s="35">
        <f t="shared" si="9"/>
        <v>-7.7658249457927244</v>
      </c>
      <c r="L189" s="112">
        <f t="shared" si="7"/>
        <v>0.47366374499628605</v>
      </c>
      <c r="M189" s="36"/>
      <c r="N189" s="146">
        <f t="shared" si="8"/>
        <v>0.52633625500371395</v>
      </c>
      <c r="O189" s="238"/>
    </row>
    <row r="190" spans="1:16" s="33" customFormat="1" ht="8.1" customHeight="1" x14ac:dyDescent="0.2">
      <c r="A190" s="360" t="s">
        <v>364</v>
      </c>
      <c r="B190" s="361"/>
      <c r="C190" s="362" t="s">
        <v>365</v>
      </c>
      <c r="D190" s="363"/>
      <c r="E190" s="363"/>
      <c r="F190" s="363"/>
      <c r="G190" s="364"/>
      <c r="H190" s="34" t="s">
        <v>331</v>
      </c>
      <c r="I190" s="36" t="s">
        <v>135</v>
      </c>
      <c r="J190" s="36" t="s">
        <v>135</v>
      </c>
      <c r="K190" s="35" t="s">
        <v>135</v>
      </c>
      <c r="L190" s="112" t="str">
        <f t="shared" si="7"/>
        <v>0,00%</v>
      </c>
      <c r="M190" s="34"/>
      <c r="N190" s="146">
        <f t="shared" si="8"/>
        <v>1</v>
      </c>
      <c r="O190" s="238"/>
    </row>
    <row r="191" spans="1:16" s="33" customFormat="1" ht="8.1" customHeight="1" x14ac:dyDescent="0.2">
      <c r="A191" s="360" t="s">
        <v>366</v>
      </c>
      <c r="B191" s="361"/>
      <c r="C191" s="376" t="s">
        <v>367</v>
      </c>
      <c r="D191" s="377"/>
      <c r="E191" s="377"/>
      <c r="F191" s="377"/>
      <c r="G191" s="378"/>
      <c r="H191" s="34" t="s">
        <v>331</v>
      </c>
      <c r="I191" s="36">
        <v>191.36191559014503</v>
      </c>
      <c r="J191" s="36">
        <v>96.456123599999998</v>
      </c>
      <c r="K191" s="35">
        <f t="shared" si="9"/>
        <v>-94.905791990145033</v>
      </c>
      <c r="L191" s="112">
        <f t="shared" si="7"/>
        <v>0.50405078409952642</v>
      </c>
      <c r="M191" s="36"/>
      <c r="N191" s="146">
        <f t="shared" si="8"/>
        <v>0.49594921590047358</v>
      </c>
      <c r="O191" s="238"/>
      <c r="P191" s="238"/>
    </row>
    <row r="192" spans="1:16" s="33" customFormat="1" ht="8.1" customHeight="1" x14ac:dyDescent="0.2">
      <c r="A192" s="360" t="s">
        <v>368</v>
      </c>
      <c r="B192" s="361"/>
      <c r="C192" s="376" t="s">
        <v>369</v>
      </c>
      <c r="D192" s="377"/>
      <c r="E192" s="377"/>
      <c r="F192" s="377"/>
      <c r="G192" s="378"/>
      <c r="H192" s="34" t="s">
        <v>331</v>
      </c>
      <c r="I192" s="36">
        <v>65.831232979246394</v>
      </c>
      <c r="J192" s="36">
        <v>34.3337164</v>
      </c>
      <c r="K192" s="35">
        <f t="shared" si="9"/>
        <v>-31.497516579246394</v>
      </c>
      <c r="L192" s="112">
        <f t="shared" si="7"/>
        <v>0.52154144539300773</v>
      </c>
      <c r="M192" s="36"/>
      <c r="N192" s="146">
        <f t="shared" si="8"/>
        <v>0.47845855460699227</v>
      </c>
      <c r="O192" s="238"/>
    </row>
    <row r="193" spans="1:16" s="33" customFormat="1" ht="8.1" customHeight="1" x14ac:dyDescent="0.2">
      <c r="A193" s="360" t="s">
        <v>370</v>
      </c>
      <c r="B193" s="361"/>
      <c r="C193" s="376" t="s">
        <v>371</v>
      </c>
      <c r="D193" s="377"/>
      <c r="E193" s="377"/>
      <c r="F193" s="377"/>
      <c r="G193" s="378"/>
      <c r="H193" s="34" t="s">
        <v>331</v>
      </c>
      <c r="I193" s="36">
        <v>120.94182248939642</v>
      </c>
      <c r="J193" s="36">
        <v>60.505229510000007</v>
      </c>
      <c r="K193" s="35">
        <f t="shared" si="9"/>
        <v>-60.436592979396409</v>
      </c>
      <c r="L193" s="112">
        <f t="shared" si="7"/>
        <v>0.5002837584600216</v>
      </c>
      <c r="M193" s="36"/>
      <c r="N193" s="146">
        <f t="shared" si="8"/>
        <v>0.4997162415399784</v>
      </c>
      <c r="O193" s="238"/>
    </row>
    <row r="194" spans="1:16" s="33" customFormat="1" ht="8.1" customHeight="1" x14ac:dyDescent="0.2">
      <c r="A194" s="360" t="s">
        <v>372</v>
      </c>
      <c r="B194" s="361"/>
      <c r="C194" s="385" t="s">
        <v>373</v>
      </c>
      <c r="D194" s="386"/>
      <c r="E194" s="386"/>
      <c r="F194" s="386"/>
      <c r="G194" s="387"/>
      <c r="H194" s="34" t="s">
        <v>331</v>
      </c>
      <c r="I194" s="36">
        <v>5.5131836626030015</v>
      </c>
      <c r="J194" s="36">
        <v>4.82599</v>
      </c>
      <c r="K194" s="35">
        <f t="shared" si="9"/>
        <v>-0.68719366260300152</v>
      </c>
      <c r="L194" s="112">
        <f t="shared" si="7"/>
        <v>0.87535447671290734</v>
      </c>
      <c r="M194" s="36"/>
      <c r="N194" s="146">
        <f t="shared" si="8"/>
        <v>0.12464552328709266</v>
      </c>
      <c r="O194" s="238"/>
    </row>
    <row r="195" spans="1:16" s="33" customFormat="1" ht="8.1" customHeight="1" x14ac:dyDescent="0.2">
      <c r="A195" s="360" t="s">
        <v>374</v>
      </c>
      <c r="B195" s="361"/>
      <c r="C195" s="376" t="s">
        <v>375</v>
      </c>
      <c r="D195" s="377"/>
      <c r="E195" s="377"/>
      <c r="F195" s="377"/>
      <c r="G195" s="378"/>
      <c r="H195" s="34" t="s">
        <v>331</v>
      </c>
      <c r="I195" s="36">
        <v>59.886695357450002</v>
      </c>
      <c r="J195" s="36">
        <v>50.18628781999999</v>
      </c>
      <c r="K195" s="35">
        <f t="shared" si="9"/>
        <v>-9.7004075374500118</v>
      </c>
      <c r="L195" s="112">
        <f t="shared" si="7"/>
        <v>0.83802065751749211</v>
      </c>
      <c r="M195" s="36"/>
      <c r="N195" s="146">
        <f t="shared" si="8"/>
        <v>0.16197934248250789</v>
      </c>
      <c r="O195" s="238"/>
    </row>
    <row r="196" spans="1:16" s="33" customFormat="1" ht="8.1" customHeight="1" x14ac:dyDescent="0.2">
      <c r="A196" s="360" t="s">
        <v>376</v>
      </c>
      <c r="B196" s="361"/>
      <c r="C196" s="376" t="s">
        <v>377</v>
      </c>
      <c r="D196" s="377"/>
      <c r="E196" s="377"/>
      <c r="F196" s="377"/>
      <c r="G196" s="378"/>
      <c r="H196" s="34" t="s">
        <v>331</v>
      </c>
      <c r="I196" s="36">
        <v>20.889560987594418</v>
      </c>
      <c r="J196" s="36">
        <v>1.9082491400000001</v>
      </c>
      <c r="K196" s="35">
        <f t="shared" si="9"/>
        <v>-18.981311847594419</v>
      </c>
      <c r="L196" s="112">
        <f t="shared" si="7"/>
        <v>9.1349413285096936E-2</v>
      </c>
      <c r="M196" s="36"/>
      <c r="N196" s="146">
        <f t="shared" si="8"/>
        <v>0.90865058671490306</v>
      </c>
      <c r="O196" s="238"/>
    </row>
    <row r="197" spans="1:16" s="33" customFormat="1" ht="10.15" customHeight="1" x14ac:dyDescent="0.2">
      <c r="A197" s="360" t="s">
        <v>378</v>
      </c>
      <c r="B197" s="361"/>
      <c r="C197" s="376" t="s">
        <v>379</v>
      </c>
      <c r="D197" s="377"/>
      <c r="E197" s="377"/>
      <c r="F197" s="377"/>
      <c r="G197" s="378"/>
      <c r="H197" s="34" t="s">
        <v>331</v>
      </c>
      <c r="I197" s="36">
        <v>72.828975092500002</v>
      </c>
      <c r="J197" s="36">
        <v>25.04323831</v>
      </c>
      <c r="K197" s="35">
        <f t="shared" si="9"/>
        <v>-47.785736782500003</v>
      </c>
      <c r="L197" s="112">
        <f t="shared" si="7"/>
        <v>0.34386366522654765</v>
      </c>
      <c r="M197" s="36"/>
      <c r="N197" s="146">
        <f t="shared" si="8"/>
        <v>0.65613633477345235</v>
      </c>
      <c r="O197" s="238"/>
    </row>
    <row r="198" spans="1:16" s="33" customFormat="1" ht="21.6" customHeight="1" x14ac:dyDescent="0.2">
      <c r="A198" s="360" t="s">
        <v>380</v>
      </c>
      <c r="B198" s="361"/>
      <c r="C198" s="376" t="s">
        <v>381</v>
      </c>
      <c r="D198" s="377"/>
      <c r="E198" s="377"/>
      <c r="F198" s="377"/>
      <c r="G198" s="378"/>
      <c r="H198" s="34" t="s">
        <v>331</v>
      </c>
      <c r="I198" s="54">
        <v>0</v>
      </c>
      <c r="J198" s="54">
        <v>0</v>
      </c>
      <c r="K198" s="35">
        <f t="shared" si="9"/>
        <v>0</v>
      </c>
      <c r="L198" s="112" t="str">
        <f t="shared" si="7"/>
        <v>0,00%</v>
      </c>
      <c r="M198" s="36"/>
      <c r="N198" s="146">
        <f t="shared" si="8"/>
        <v>1</v>
      </c>
      <c r="O198" s="238"/>
    </row>
    <row r="199" spans="1:16" s="33" customFormat="1" ht="12" customHeight="1" x14ac:dyDescent="0.2">
      <c r="A199" s="360" t="s">
        <v>382</v>
      </c>
      <c r="B199" s="361"/>
      <c r="C199" s="376" t="s">
        <v>383</v>
      </c>
      <c r="D199" s="377"/>
      <c r="E199" s="377"/>
      <c r="F199" s="377"/>
      <c r="G199" s="378"/>
      <c r="H199" s="34" t="s">
        <v>331</v>
      </c>
      <c r="I199" s="36">
        <v>38.846161328000001</v>
      </c>
      <c r="J199" s="36">
        <v>30.754735</v>
      </c>
      <c r="K199" s="35">
        <f t="shared" si="9"/>
        <v>-8.0914263280000007</v>
      </c>
      <c r="L199" s="112">
        <f t="shared" si="7"/>
        <v>0.79170589702082694</v>
      </c>
      <c r="M199" s="36"/>
      <c r="N199" s="146">
        <f t="shared" si="8"/>
        <v>0.20829410297917306</v>
      </c>
      <c r="O199" s="238"/>
      <c r="P199" s="238"/>
    </row>
    <row r="200" spans="1:16" s="33" customFormat="1" ht="9" customHeight="1" x14ac:dyDescent="0.2">
      <c r="A200" s="360" t="s">
        <v>384</v>
      </c>
      <c r="B200" s="361"/>
      <c r="C200" s="379" t="s">
        <v>385</v>
      </c>
      <c r="D200" s="380"/>
      <c r="E200" s="380"/>
      <c r="F200" s="380"/>
      <c r="G200" s="381"/>
      <c r="H200" s="34" t="s">
        <v>331</v>
      </c>
      <c r="I200" s="55">
        <v>0</v>
      </c>
      <c r="J200" s="55">
        <f>SUM(J201:J202)</f>
        <v>0</v>
      </c>
      <c r="K200" s="35">
        <f t="shared" si="9"/>
        <v>0</v>
      </c>
      <c r="L200" s="112" t="str">
        <f t="shared" si="7"/>
        <v>0,00%</v>
      </c>
      <c r="M200" s="39"/>
      <c r="N200" s="146">
        <f t="shared" si="8"/>
        <v>1</v>
      </c>
    </row>
    <row r="201" spans="1:16" s="33" customFormat="1" ht="9.6" customHeight="1" x14ac:dyDescent="0.2">
      <c r="A201" s="360" t="s">
        <v>386</v>
      </c>
      <c r="B201" s="361"/>
      <c r="C201" s="376" t="s">
        <v>387</v>
      </c>
      <c r="D201" s="377"/>
      <c r="E201" s="377"/>
      <c r="F201" s="377"/>
      <c r="G201" s="378"/>
      <c r="H201" s="34" t="s">
        <v>331</v>
      </c>
      <c r="I201" s="34">
        <v>0</v>
      </c>
      <c r="J201" s="54">
        <v>0</v>
      </c>
      <c r="K201" s="35">
        <f t="shared" si="9"/>
        <v>0</v>
      </c>
      <c r="L201" s="112" t="str">
        <f t="shared" si="7"/>
        <v>0,00%</v>
      </c>
      <c r="M201" s="36"/>
      <c r="N201" s="146">
        <f t="shared" si="8"/>
        <v>1</v>
      </c>
    </row>
    <row r="202" spans="1:16" s="33" customFormat="1" ht="13.9" customHeight="1" x14ac:dyDescent="0.2">
      <c r="A202" s="360" t="s">
        <v>388</v>
      </c>
      <c r="B202" s="361"/>
      <c r="C202" s="362" t="s">
        <v>389</v>
      </c>
      <c r="D202" s="363"/>
      <c r="E202" s="363"/>
      <c r="F202" s="363"/>
      <c r="G202" s="364"/>
      <c r="H202" s="34" t="s">
        <v>331</v>
      </c>
      <c r="I202" s="34" t="s">
        <v>135</v>
      </c>
      <c r="J202" s="34" t="s">
        <v>135</v>
      </c>
      <c r="K202" s="35" t="s">
        <v>135</v>
      </c>
      <c r="L202" s="112" t="s">
        <v>135</v>
      </c>
      <c r="M202" s="34"/>
      <c r="N202" s="146" t="e">
        <f t="shared" si="8"/>
        <v>#VALUE!</v>
      </c>
    </row>
    <row r="203" spans="1:16" s="33" customFormat="1" ht="16.5" customHeight="1" x14ac:dyDescent="0.2">
      <c r="A203" s="360" t="s">
        <v>390</v>
      </c>
      <c r="B203" s="361"/>
      <c r="C203" s="382" t="s">
        <v>391</v>
      </c>
      <c r="D203" s="383"/>
      <c r="E203" s="383"/>
      <c r="F203" s="383"/>
      <c r="G203" s="384"/>
      <c r="H203" s="34" t="s">
        <v>331</v>
      </c>
      <c r="I203" s="34" t="s">
        <v>135</v>
      </c>
      <c r="J203" s="34" t="s">
        <v>135</v>
      </c>
      <c r="K203" s="35" t="s">
        <v>135</v>
      </c>
      <c r="L203" s="112" t="s">
        <v>135</v>
      </c>
      <c r="M203" s="34"/>
      <c r="N203" s="146" t="e">
        <f t="shared" si="8"/>
        <v>#VALUE!</v>
      </c>
    </row>
    <row r="204" spans="1:16" s="33" customFormat="1" ht="8.1" hidden="1" customHeight="1" x14ac:dyDescent="0.2">
      <c r="A204" s="360" t="s">
        <v>392</v>
      </c>
      <c r="B204" s="361"/>
      <c r="C204" s="397" t="s">
        <v>393</v>
      </c>
      <c r="D204" s="398"/>
      <c r="E204" s="398"/>
      <c r="F204" s="398"/>
      <c r="G204" s="399"/>
      <c r="H204" s="34" t="s">
        <v>331</v>
      </c>
      <c r="I204" s="34" t="s">
        <v>135</v>
      </c>
      <c r="J204" s="34" t="s">
        <v>135</v>
      </c>
      <c r="K204" s="35" t="e">
        <f t="shared" si="9"/>
        <v>#VALUE!</v>
      </c>
      <c r="L204" s="112" t="s">
        <v>135</v>
      </c>
      <c r="M204" s="34"/>
      <c r="N204" s="146" t="e">
        <f t="shared" si="8"/>
        <v>#VALUE!</v>
      </c>
    </row>
    <row r="205" spans="1:16" s="33" customFormat="1" ht="8.1" hidden="1" customHeight="1" x14ac:dyDescent="0.2">
      <c r="A205" s="360" t="s">
        <v>394</v>
      </c>
      <c r="B205" s="361"/>
      <c r="C205" s="397" t="s">
        <v>395</v>
      </c>
      <c r="D205" s="398"/>
      <c r="E205" s="398"/>
      <c r="F205" s="398"/>
      <c r="G205" s="399"/>
      <c r="H205" s="34" t="s">
        <v>331</v>
      </c>
      <c r="I205" s="34" t="s">
        <v>135</v>
      </c>
      <c r="J205" s="34" t="s">
        <v>135</v>
      </c>
      <c r="K205" s="35" t="e">
        <f t="shared" si="9"/>
        <v>#VALUE!</v>
      </c>
      <c r="L205" s="112" t="s">
        <v>135</v>
      </c>
      <c r="M205" s="34"/>
      <c r="N205" s="146" t="e">
        <f t="shared" si="8"/>
        <v>#VALUE!</v>
      </c>
    </row>
    <row r="206" spans="1:16" s="33" customFormat="1" ht="12.75" customHeight="1" x14ac:dyDescent="0.2">
      <c r="A206" s="360" t="s">
        <v>396</v>
      </c>
      <c r="B206" s="361"/>
      <c r="C206" s="376" t="s">
        <v>397</v>
      </c>
      <c r="D206" s="377"/>
      <c r="E206" s="377"/>
      <c r="F206" s="377"/>
      <c r="G206" s="378"/>
      <c r="H206" s="34" t="s">
        <v>331</v>
      </c>
      <c r="I206" s="34" t="s">
        <v>135</v>
      </c>
      <c r="J206" s="34" t="s">
        <v>135</v>
      </c>
      <c r="K206" s="35" t="s">
        <v>135</v>
      </c>
      <c r="L206" s="112" t="s">
        <v>135</v>
      </c>
      <c r="M206" s="34"/>
      <c r="N206" s="146" t="e">
        <f t="shared" si="8"/>
        <v>#VALUE!</v>
      </c>
    </row>
    <row r="207" spans="1:16" s="33" customFormat="1" ht="12.75" customHeight="1" x14ac:dyDescent="0.2">
      <c r="A207" s="360" t="s">
        <v>398</v>
      </c>
      <c r="B207" s="361"/>
      <c r="C207" s="379" t="s">
        <v>399</v>
      </c>
      <c r="D207" s="380"/>
      <c r="E207" s="380"/>
      <c r="F207" s="380"/>
      <c r="G207" s="381"/>
      <c r="H207" s="34" t="s">
        <v>331</v>
      </c>
      <c r="I207" s="39">
        <v>89.00517026</v>
      </c>
      <c r="J207" s="39">
        <f>J208+J215</f>
        <v>28.771250980000001</v>
      </c>
      <c r="K207" s="38">
        <f t="shared" si="9"/>
        <v>-60.233919279999995</v>
      </c>
      <c r="L207" s="117">
        <f t="shared" si="7"/>
        <v>0.32325370420565502</v>
      </c>
      <c r="M207" s="39"/>
      <c r="N207" s="146">
        <f t="shared" si="8"/>
        <v>0.67674629579434498</v>
      </c>
      <c r="O207" s="238"/>
      <c r="P207" s="238"/>
    </row>
    <row r="208" spans="1:16" s="33" customFormat="1" ht="12.75" customHeight="1" x14ac:dyDescent="0.2">
      <c r="A208" s="360" t="s">
        <v>400</v>
      </c>
      <c r="B208" s="361"/>
      <c r="C208" s="376" t="s">
        <v>401</v>
      </c>
      <c r="D208" s="377"/>
      <c r="E208" s="377"/>
      <c r="F208" s="377"/>
      <c r="G208" s="378"/>
      <c r="H208" s="34" t="s">
        <v>331</v>
      </c>
      <c r="I208" s="39">
        <v>89.00517026</v>
      </c>
      <c r="J208" s="39">
        <f>SUM(J209:J214)</f>
        <v>28.771250980000001</v>
      </c>
      <c r="K208" s="35">
        <f t="shared" si="9"/>
        <v>-60.233919279999995</v>
      </c>
      <c r="L208" s="112">
        <f t="shared" si="7"/>
        <v>0.32325370420565502</v>
      </c>
      <c r="M208" s="39"/>
      <c r="N208" s="146">
        <f t="shared" si="8"/>
        <v>0.67674629579434498</v>
      </c>
      <c r="O208" s="238"/>
      <c r="P208" s="238"/>
    </row>
    <row r="209" spans="1:16" s="33" customFormat="1" ht="12.75" customHeight="1" x14ac:dyDescent="0.2">
      <c r="A209" s="360" t="s">
        <v>402</v>
      </c>
      <c r="B209" s="361"/>
      <c r="C209" s="385" t="s">
        <v>403</v>
      </c>
      <c r="D209" s="386"/>
      <c r="E209" s="386"/>
      <c r="F209" s="386"/>
      <c r="G209" s="387"/>
      <c r="H209" s="34" t="s">
        <v>331</v>
      </c>
      <c r="I209" s="36">
        <v>15</v>
      </c>
      <c r="J209" s="35">
        <v>2.2794193800000002</v>
      </c>
      <c r="K209" s="35">
        <f t="shared" si="9"/>
        <v>-12.72058062</v>
      </c>
      <c r="L209" s="112">
        <f t="shared" si="7"/>
        <v>0.15196129200000003</v>
      </c>
      <c r="M209" s="36"/>
      <c r="N209" s="146">
        <f t="shared" si="8"/>
        <v>0.84803870800000003</v>
      </c>
      <c r="O209" s="238"/>
      <c r="P209" s="238"/>
    </row>
    <row r="210" spans="1:16" s="33" customFormat="1" ht="12.75" customHeight="1" x14ac:dyDescent="0.2">
      <c r="A210" s="360" t="s">
        <v>404</v>
      </c>
      <c r="B210" s="361"/>
      <c r="C210" s="385" t="s">
        <v>405</v>
      </c>
      <c r="D210" s="386"/>
      <c r="E210" s="386"/>
      <c r="F210" s="386"/>
      <c r="G210" s="387"/>
      <c r="H210" s="34" t="s">
        <v>331</v>
      </c>
      <c r="I210" s="36">
        <v>10.065600260000002</v>
      </c>
      <c r="J210" s="35">
        <v>4.6933853000000001</v>
      </c>
      <c r="K210" s="35">
        <f t="shared" si="9"/>
        <v>-5.3722149600000018</v>
      </c>
      <c r="L210" s="112">
        <f t="shared" si="7"/>
        <v>0.46627972289453895</v>
      </c>
      <c r="M210" s="36"/>
      <c r="N210" s="146">
        <f t="shared" si="8"/>
        <v>0.53372027710546099</v>
      </c>
      <c r="O210" s="238"/>
      <c r="P210" s="238"/>
    </row>
    <row r="211" spans="1:16" s="33" customFormat="1" ht="12.75" customHeight="1" x14ac:dyDescent="0.2">
      <c r="A211" s="360" t="s">
        <v>406</v>
      </c>
      <c r="B211" s="361"/>
      <c r="C211" s="385" t="s">
        <v>407</v>
      </c>
      <c r="D211" s="386"/>
      <c r="E211" s="386"/>
      <c r="F211" s="386"/>
      <c r="G211" s="387"/>
      <c r="H211" s="34" t="s">
        <v>331</v>
      </c>
      <c r="I211" s="54">
        <v>0</v>
      </c>
      <c r="J211" s="54">
        <v>0</v>
      </c>
      <c r="K211" s="35">
        <f t="shared" si="9"/>
        <v>0</v>
      </c>
      <c r="L211" s="112" t="str">
        <f t="shared" si="7"/>
        <v>0,00%</v>
      </c>
      <c r="M211" s="36"/>
      <c r="N211" s="146">
        <f t="shared" si="8"/>
        <v>1</v>
      </c>
    </row>
    <row r="212" spans="1:16" s="33" customFormat="1" ht="12.75" customHeight="1" x14ac:dyDescent="0.2">
      <c r="A212" s="360" t="s">
        <v>408</v>
      </c>
      <c r="B212" s="361"/>
      <c r="C212" s="385" t="s">
        <v>409</v>
      </c>
      <c r="D212" s="386"/>
      <c r="E212" s="386"/>
      <c r="F212" s="386"/>
      <c r="G212" s="387"/>
      <c r="H212" s="34" t="s">
        <v>331</v>
      </c>
      <c r="I212" s="36">
        <v>14.283329999999999</v>
      </c>
      <c r="J212" s="35">
        <v>1.2926</v>
      </c>
      <c r="K212" s="35">
        <f t="shared" si="9"/>
        <v>-12.990729999999999</v>
      </c>
      <c r="L212" s="112">
        <f t="shared" si="7"/>
        <v>9.0497103966652032E-2</v>
      </c>
      <c r="M212" s="36"/>
      <c r="N212" s="146">
        <f t="shared" si="8"/>
        <v>0.909502896033348</v>
      </c>
    </row>
    <row r="213" spans="1:16" s="33" customFormat="1" ht="12.75" customHeight="1" x14ac:dyDescent="0.2">
      <c r="A213" s="360" t="s">
        <v>410</v>
      </c>
      <c r="B213" s="361"/>
      <c r="C213" s="385" t="s">
        <v>411</v>
      </c>
      <c r="D213" s="386"/>
      <c r="E213" s="386"/>
      <c r="F213" s="386"/>
      <c r="G213" s="387"/>
      <c r="H213" s="34" t="s">
        <v>331</v>
      </c>
      <c r="I213" s="36" t="s">
        <v>135</v>
      </c>
      <c r="J213" s="35"/>
      <c r="K213" s="35" t="s">
        <v>135</v>
      </c>
      <c r="L213" s="112" t="str">
        <f t="shared" ref="L213:L276" si="10">IFERROR(J213/I213,"0,00%")</f>
        <v>0,00%</v>
      </c>
      <c r="M213" s="36"/>
      <c r="N213" s="146">
        <f t="shared" ref="N213:N276" si="11">100%-L213</f>
        <v>1</v>
      </c>
    </row>
    <row r="214" spans="1:16" s="33" customFormat="1" ht="12.75" customHeight="1" x14ac:dyDescent="0.2">
      <c r="A214" s="360" t="s">
        <v>412</v>
      </c>
      <c r="B214" s="361"/>
      <c r="C214" s="385" t="s">
        <v>413</v>
      </c>
      <c r="D214" s="386"/>
      <c r="E214" s="386"/>
      <c r="F214" s="386"/>
      <c r="G214" s="387"/>
      <c r="H214" s="34" t="s">
        <v>331</v>
      </c>
      <c r="I214" s="36">
        <v>49.656240000000004</v>
      </c>
      <c r="J214" s="35">
        <v>20.505846300000002</v>
      </c>
      <c r="K214" s="35">
        <f t="shared" si="9"/>
        <v>-29.150393700000002</v>
      </c>
      <c r="L214" s="112">
        <f t="shared" si="10"/>
        <v>0.4129560816525778</v>
      </c>
      <c r="M214" s="36"/>
      <c r="N214" s="146">
        <f t="shared" si="11"/>
        <v>0.5870439183474222</v>
      </c>
      <c r="O214" s="238"/>
    </row>
    <row r="215" spans="1:16" s="33" customFormat="1" ht="12.75" customHeight="1" x14ac:dyDescent="0.2">
      <c r="A215" s="360" t="s">
        <v>414</v>
      </c>
      <c r="B215" s="361"/>
      <c r="C215" s="376" t="s">
        <v>415</v>
      </c>
      <c r="D215" s="377"/>
      <c r="E215" s="377"/>
      <c r="F215" s="377"/>
      <c r="G215" s="378"/>
      <c r="H215" s="34" t="s">
        <v>331</v>
      </c>
      <c r="I215" s="34">
        <v>0</v>
      </c>
      <c r="J215" s="34">
        <v>0</v>
      </c>
      <c r="K215" s="35">
        <f t="shared" si="9"/>
        <v>0</v>
      </c>
      <c r="L215" s="112" t="str">
        <f t="shared" si="10"/>
        <v>0,00%</v>
      </c>
      <c r="M215" s="34"/>
      <c r="N215" s="146">
        <f t="shared" si="11"/>
        <v>1</v>
      </c>
    </row>
    <row r="216" spans="1:16" s="33" customFormat="1" ht="12.75" customHeight="1" x14ac:dyDescent="0.2">
      <c r="A216" s="360" t="s">
        <v>416</v>
      </c>
      <c r="B216" s="361"/>
      <c r="C216" s="362" t="s">
        <v>417</v>
      </c>
      <c r="D216" s="363"/>
      <c r="E216" s="363"/>
      <c r="F216" s="363"/>
      <c r="G216" s="364"/>
      <c r="H216" s="34" t="s">
        <v>331</v>
      </c>
      <c r="I216" s="34" t="s">
        <v>135</v>
      </c>
      <c r="J216" s="34" t="s">
        <v>135</v>
      </c>
      <c r="K216" s="35" t="s">
        <v>135</v>
      </c>
      <c r="L216" s="112" t="s">
        <v>135</v>
      </c>
      <c r="M216" s="34"/>
      <c r="N216" s="146" t="e">
        <f t="shared" si="11"/>
        <v>#VALUE!</v>
      </c>
    </row>
    <row r="217" spans="1:16" s="33" customFormat="1" ht="12.75" customHeight="1" x14ac:dyDescent="0.2">
      <c r="A217" s="360" t="s">
        <v>418</v>
      </c>
      <c r="B217" s="361"/>
      <c r="C217" s="362" t="s">
        <v>224</v>
      </c>
      <c r="D217" s="363"/>
      <c r="E217" s="363"/>
      <c r="F217" s="363"/>
      <c r="G217" s="364"/>
      <c r="H217" s="34" t="s">
        <v>331</v>
      </c>
      <c r="I217" s="34" t="s">
        <v>135</v>
      </c>
      <c r="J217" s="34" t="s">
        <v>135</v>
      </c>
      <c r="K217" s="35" t="s">
        <v>135</v>
      </c>
      <c r="L217" s="112" t="s">
        <v>135</v>
      </c>
      <c r="M217" s="34"/>
      <c r="N217" s="146" t="e">
        <f t="shared" si="11"/>
        <v>#VALUE!</v>
      </c>
    </row>
    <row r="218" spans="1:16" s="33" customFormat="1" ht="16.5" customHeight="1" x14ac:dyDescent="0.2">
      <c r="A218" s="360" t="s">
        <v>419</v>
      </c>
      <c r="B218" s="361"/>
      <c r="C218" s="382" t="s">
        <v>420</v>
      </c>
      <c r="D218" s="383"/>
      <c r="E218" s="383"/>
      <c r="F218" s="383"/>
      <c r="G218" s="384"/>
      <c r="H218" s="34" t="s">
        <v>331</v>
      </c>
      <c r="I218" s="34" t="s">
        <v>135</v>
      </c>
      <c r="J218" s="34" t="s">
        <v>135</v>
      </c>
      <c r="K218" s="35" t="s">
        <v>135</v>
      </c>
      <c r="L218" s="112" t="s">
        <v>135</v>
      </c>
      <c r="M218" s="34"/>
      <c r="N218" s="146" t="e">
        <f t="shared" si="11"/>
        <v>#VALUE!</v>
      </c>
    </row>
    <row r="219" spans="1:16" s="33" customFormat="1" ht="9.75" x14ac:dyDescent="0.2">
      <c r="A219" s="360" t="s">
        <v>421</v>
      </c>
      <c r="B219" s="361"/>
      <c r="C219" s="379" t="s">
        <v>422</v>
      </c>
      <c r="D219" s="380"/>
      <c r="E219" s="380"/>
      <c r="F219" s="380"/>
      <c r="G219" s="381"/>
      <c r="H219" s="34" t="s">
        <v>331</v>
      </c>
      <c r="I219" s="39">
        <v>1.4136</v>
      </c>
      <c r="J219" s="39">
        <f>J220+J221</f>
        <v>4.7296409800000001</v>
      </c>
      <c r="K219" s="35">
        <f t="shared" si="9"/>
        <v>3.3160409800000004</v>
      </c>
      <c r="L219" s="112">
        <f t="shared" si="10"/>
        <v>3.3458128041878892</v>
      </c>
      <c r="M219" s="39"/>
      <c r="N219" s="146">
        <f t="shared" si="11"/>
        <v>-2.3458128041878892</v>
      </c>
      <c r="O219" s="238"/>
    </row>
    <row r="220" spans="1:16" s="33" customFormat="1" ht="8.1" customHeight="1" x14ac:dyDescent="0.2">
      <c r="A220" s="360" t="s">
        <v>423</v>
      </c>
      <c r="B220" s="361"/>
      <c r="C220" s="376" t="s">
        <v>424</v>
      </c>
      <c r="D220" s="377"/>
      <c r="E220" s="377"/>
      <c r="F220" s="377"/>
      <c r="G220" s="378"/>
      <c r="H220" s="34" t="s">
        <v>331</v>
      </c>
      <c r="I220" s="36">
        <v>1.4136</v>
      </c>
      <c r="J220" s="36">
        <v>4.7296409800000001</v>
      </c>
      <c r="K220" s="35">
        <f t="shared" si="9"/>
        <v>3.3160409800000004</v>
      </c>
      <c r="L220" s="112">
        <f t="shared" si="10"/>
        <v>3.3458128041878892</v>
      </c>
      <c r="M220" s="36"/>
      <c r="N220" s="146">
        <f t="shared" si="11"/>
        <v>-2.3458128041878892</v>
      </c>
      <c r="O220" s="238"/>
    </row>
    <row r="221" spans="1:16" s="33" customFormat="1" ht="8.1" customHeight="1" x14ac:dyDescent="0.2">
      <c r="A221" s="360" t="s">
        <v>425</v>
      </c>
      <c r="B221" s="361"/>
      <c r="C221" s="376" t="s">
        <v>426</v>
      </c>
      <c r="D221" s="377"/>
      <c r="E221" s="377"/>
      <c r="F221" s="377"/>
      <c r="G221" s="378"/>
      <c r="H221" s="34" t="s">
        <v>331</v>
      </c>
      <c r="I221" s="34">
        <v>0</v>
      </c>
      <c r="J221" s="34">
        <v>0</v>
      </c>
      <c r="K221" s="35">
        <f t="shared" si="9"/>
        <v>0</v>
      </c>
      <c r="L221" s="112" t="str">
        <f t="shared" si="10"/>
        <v>0,00%</v>
      </c>
      <c r="M221" s="36"/>
      <c r="N221" s="146">
        <f t="shared" si="11"/>
        <v>1</v>
      </c>
    </row>
    <row r="222" spans="1:16" s="33" customFormat="1" ht="8.1" customHeight="1" x14ac:dyDescent="0.2">
      <c r="A222" s="360" t="s">
        <v>427</v>
      </c>
      <c r="B222" s="361"/>
      <c r="C222" s="385" t="s">
        <v>428</v>
      </c>
      <c r="D222" s="386"/>
      <c r="E222" s="386"/>
      <c r="F222" s="386"/>
      <c r="G222" s="387"/>
      <c r="H222" s="34" t="s">
        <v>331</v>
      </c>
      <c r="I222" s="34">
        <v>0</v>
      </c>
      <c r="J222" s="34">
        <v>0</v>
      </c>
      <c r="K222" s="35">
        <f t="shared" si="9"/>
        <v>0</v>
      </c>
      <c r="L222" s="112" t="str">
        <f t="shared" si="10"/>
        <v>0,00%</v>
      </c>
      <c r="M222" s="36"/>
      <c r="N222" s="146">
        <f t="shared" si="11"/>
        <v>1</v>
      </c>
    </row>
    <row r="223" spans="1:16" s="33" customFormat="1" ht="8.1" customHeight="1" x14ac:dyDescent="0.2">
      <c r="A223" s="360" t="s">
        <v>429</v>
      </c>
      <c r="B223" s="361"/>
      <c r="C223" s="382" t="s">
        <v>430</v>
      </c>
      <c r="D223" s="383"/>
      <c r="E223" s="383"/>
      <c r="F223" s="383"/>
      <c r="G223" s="384"/>
      <c r="H223" s="34" t="s">
        <v>331</v>
      </c>
      <c r="I223" s="34" t="s">
        <v>135</v>
      </c>
      <c r="J223" s="34" t="s">
        <v>135</v>
      </c>
      <c r="K223" s="35" t="s">
        <v>135</v>
      </c>
      <c r="L223" s="112" t="s">
        <v>135</v>
      </c>
      <c r="M223" s="34"/>
      <c r="N223" s="146" t="e">
        <f t="shared" si="11"/>
        <v>#VALUE!</v>
      </c>
    </row>
    <row r="224" spans="1:16" s="33" customFormat="1" ht="8.1" customHeight="1" x14ac:dyDescent="0.2">
      <c r="A224" s="360" t="s">
        <v>431</v>
      </c>
      <c r="B224" s="361"/>
      <c r="C224" s="382" t="s">
        <v>432</v>
      </c>
      <c r="D224" s="383"/>
      <c r="E224" s="383"/>
      <c r="F224" s="383"/>
      <c r="G224" s="384"/>
      <c r="H224" s="34" t="s">
        <v>331</v>
      </c>
      <c r="I224" s="34" t="s">
        <v>135</v>
      </c>
      <c r="J224" s="34" t="s">
        <v>135</v>
      </c>
      <c r="K224" s="35" t="s">
        <v>135</v>
      </c>
      <c r="L224" s="112" t="s">
        <v>135</v>
      </c>
      <c r="M224" s="34"/>
      <c r="N224" s="146" t="e">
        <f t="shared" si="11"/>
        <v>#VALUE!</v>
      </c>
    </row>
    <row r="225" spans="1:16" s="33" customFormat="1" ht="8.1" customHeight="1" x14ac:dyDescent="0.2">
      <c r="A225" s="360" t="s">
        <v>433</v>
      </c>
      <c r="B225" s="361"/>
      <c r="C225" s="362" t="s">
        <v>434</v>
      </c>
      <c r="D225" s="363"/>
      <c r="E225" s="363"/>
      <c r="F225" s="363"/>
      <c r="G225" s="364"/>
      <c r="H225" s="34" t="s">
        <v>331</v>
      </c>
      <c r="I225" s="34" t="s">
        <v>135</v>
      </c>
      <c r="J225" s="34" t="s">
        <v>135</v>
      </c>
      <c r="K225" s="35" t="s">
        <v>135</v>
      </c>
      <c r="L225" s="112" t="s">
        <v>135</v>
      </c>
      <c r="M225" s="34"/>
      <c r="N225" s="146" t="e">
        <f t="shared" si="11"/>
        <v>#VALUE!</v>
      </c>
    </row>
    <row r="226" spans="1:16" s="33" customFormat="1" ht="8.1" customHeight="1" x14ac:dyDescent="0.2">
      <c r="A226" s="360" t="s">
        <v>435</v>
      </c>
      <c r="B226" s="361"/>
      <c r="C226" s="362" t="s">
        <v>436</v>
      </c>
      <c r="D226" s="363"/>
      <c r="E226" s="363"/>
      <c r="F226" s="363"/>
      <c r="G226" s="364"/>
      <c r="H226" s="34" t="s">
        <v>331</v>
      </c>
      <c r="I226" s="34" t="s">
        <v>135</v>
      </c>
      <c r="J226" s="34" t="s">
        <v>135</v>
      </c>
      <c r="K226" s="35" t="s">
        <v>135</v>
      </c>
      <c r="L226" s="112" t="s">
        <v>135</v>
      </c>
      <c r="M226" s="34"/>
      <c r="N226" s="146" t="e">
        <f t="shared" si="11"/>
        <v>#VALUE!</v>
      </c>
    </row>
    <row r="227" spans="1:16" s="33" customFormat="1" ht="8.1" hidden="1" customHeight="1" x14ac:dyDescent="0.2">
      <c r="A227" s="360" t="s">
        <v>437</v>
      </c>
      <c r="B227" s="361"/>
      <c r="C227" s="382" t="s">
        <v>438</v>
      </c>
      <c r="D227" s="383"/>
      <c r="E227" s="383"/>
      <c r="F227" s="383"/>
      <c r="G227" s="384"/>
      <c r="H227" s="34" t="s">
        <v>331</v>
      </c>
      <c r="I227" s="34" t="s">
        <v>135</v>
      </c>
      <c r="J227" s="34" t="s">
        <v>135</v>
      </c>
      <c r="K227" s="35" t="e">
        <f t="shared" si="9"/>
        <v>#VALUE!</v>
      </c>
      <c r="L227" s="112" t="s">
        <v>135</v>
      </c>
      <c r="M227" s="34"/>
      <c r="N227" s="146" t="e">
        <f t="shared" si="11"/>
        <v>#VALUE!</v>
      </c>
    </row>
    <row r="228" spans="1:16" s="33" customFormat="1" ht="8.1" hidden="1" customHeight="1" x14ac:dyDescent="0.2">
      <c r="A228" s="360" t="s">
        <v>439</v>
      </c>
      <c r="B228" s="361"/>
      <c r="C228" s="382" t="s">
        <v>440</v>
      </c>
      <c r="D228" s="383"/>
      <c r="E228" s="383"/>
      <c r="F228" s="383"/>
      <c r="G228" s="384"/>
      <c r="H228" s="34" t="s">
        <v>331</v>
      </c>
      <c r="I228" s="34" t="s">
        <v>135</v>
      </c>
      <c r="J228" s="34" t="s">
        <v>135</v>
      </c>
      <c r="K228" s="35" t="e">
        <f t="shared" ref="K228:K249" si="12">J228-I228</f>
        <v>#VALUE!</v>
      </c>
      <c r="L228" s="112" t="s">
        <v>135</v>
      </c>
      <c r="M228" s="34"/>
      <c r="N228" s="146" t="e">
        <f t="shared" si="11"/>
        <v>#VALUE!</v>
      </c>
    </row>
    <row r="229" spans="1:16" s="33" customFormat="1" ht="8.1" customHeight="1" x14ac:dyDescent="0.2">
      <c r="A229" s="360" t="s">
        <v>441</v>
      </c>
      <c r="B229" s="361"/>
      <c r="C229" s="362" t="s">
        <v>442</v>
      </c>
      <c r="D229" s="363"/>
      <c r="E229" s="363"/>
      <c r="F229" s="363"/>
      <c r="G229" s="364"/>
      <c r="H229" s="34" t="s">
        <v>331</v>
      </c>
      <c r="I229" s="34" t="s">
        <v>135</v>
      </c>
      <c r="J229" s="34" t="s">
        <v>135</v>
      </c>
      <c r="K229" s="35" t="s">
        <v>135</v>
      </c>
      <c r="L229" s="112" t="s">
        <v>135</v>
      </c>
      <c r="M229" s="34"/>
      <c r="N229" s="146" t="e">
        <f t="shared" si="11"/>
        <v>#VALUE!</v>
      </c>
    </row>
    <row r="230" spans="1:16" s="33" customFormat="1" ht="8.1" customHeight="1" x14ac:dyDescent="0.2">
      <c r="A230" s="360" t="s">
        <v>443</v>
      </c>
      <c r="B230" s="361"/>
      <c r="C230" s="362" t="s">
        <v>444</v>
      </c>
      <c r="D230" s="363"/>
      <c r="E230" s="363"/>
      <c r="F230" s="363"/>
      <c r="G230" s="364"/>
      <c r="H230" s="34" t="s">
        <v>331</v>
      </c>
      <c r="I230" s="34" t="s">
        <v>135</v>
      </c>
      <c r="J230" s="34" t="s">
        <v>135</v>
      </c>
      <c r="K230" s="35" t="s">
        <v>135</v>
      </c>
      <c r="L230" s="112" t="s">
        <v>135</v>
      </c>
      <c r="M230" s="34"/>
      <c r="N230" s="146" t="e">
        <f t="shared" si="11"/>
        <v>#VALUE!</v>
      </c>
    </row>
    <row r="231" spans="1:16" s="33" customFormat="1" ht="8.1" customHeight="1" x14ac:dyDescent="0.2">
      <c r="A231" s="360" t="s">
        <v>445</v>
      </c>
      <c r="B231" s="361"/>
      <c r="C231" s="362" t="s">
        <v>446</v>
      </c>
      <c r="D231" s="363"/>
      <c r="E231" s="363"/>
      <c r="F231" s="363"/>
      <c r="G231" s="364"/>
      <c r="H231" s="34" t="s">
        <v>331</v>
      </c>
      <c r="I231" s="34" t="s">
        <v>135</v>
      </c>
      <c r="J231" s="34" t="s">
        <v>135</v>
      </c>
      <c r="K231" s="35" t="s">
        <v>135</v>
      </c>
      <c r="L231" s="112" t="s">
        <v>135</v>
      </c>
      <c r="M231" s="34"/>
      <c r="N231" s="146" t="e">
        <f t="shared" si="11"/>
        <v>#VALUE!</v>
      </c>
    </row>
    <row r="232" spans="1:16" s="33" customFormat="1" ht="8.1" customHeight="1" x14ac:dyDescent="0.2">
      <c r="A232" s="360" t="s">
        <v>447</v>
      </c>
      <c r="B232" s="361"/>
      <c r="C232" s="379" t="s">
        <v>448</v>
      </c>
      <c r="D232" s="380"/>
      <c r="E232" s="380"/>
      <c r="F232" s="380"/>
      <c r="G232" s="381"/>
      <c r="H232" s="34" t="s">
        <v>331</v>
      </c>
      <c r="I232" s="56">
        <v>0</v>
      </c>
      <c r="J232" s="56">
        <f>J233</f>
        <v>0</v>
      </c>
      <c r="K232" s="35">
        <f t="shared" si="12"/>
        <v>0</v>
      </c>
      <c r="L232" s="112" t="str">
        <f t="shared" si="10"/>
        <v>0,00%</v>
      </c>
      <c r="M232" s="39"/>
      <c r="N232" s="146">
        <f t="shared" si="11"/>
        <v>1</v>
      </c>
    </row>
    <row r="233" spans="1:16" s="33" customFormat="1" ht="8.1" customHeight="1" x14ac:dyDescent="0.2">
      <c r="A233" s="360" t="s">
        <v>449</v>
      </c>
      <c r="B233" s="361"/>
      <c r="C233" s="376" t="s">
        <v>450</v>
      </c>
      <c r="D233" s="377"/>
      <c r="E233" s="377"/>
      <c r="F233" s="377"/>
      <c r="G233" s="378"/>
      <c r="H233" s="34" t="s">
        <v>331</v>
      </c>
      <c r="I233" s="34">
        <v>0</v>
      </c>
      <c r="J233" s="34">
        <v>0</v>
      </c>
      <c r="K233" s="35">
        <f t="shared" si="12"/>
        <v>0</v>
      </c>
      <c r="L233" s="112" t="str">
        <f t="shared" si="10"/>
        <v>0,00%</v>
      </c>
      <c r="M233" s="36"/>
      <c r="N233" s="146">
        <f t="shared" si="11"/>
        <v>1</v>
      </c>
    </row>
    <row r="234" spans="1:16" s="33" customFormat="1" ht="8.1" customHeight="1" x14ac:dyDescent="0.2">
      <c r="A234" s="360" t="s">
        <v>451</v>
      </c>
      <c r="B234" s="361"/>
      <c r="C234" s="385" t="s">
        <v>428</v>
      </c>
      <c r="D234" s="386"/>
      <c r="E234" s="386"/>
      <c r="F234" s="386"/>
      <c r="G234" s="387"/>
      <c r="H234" s="34" t="s">
        <v>331</v>
      </c>
      <c r="I234" s="34">
        <v>0</v>
      </c>
      <c r="J234" s="34">
        <v>0</v>
      </c>
      <c r="K234" s="35">
        <f t="shared" si="12"/>
        <v>0</v>
      </c>
      <c r="L234" s="112" t="str">
        <f t="shared" si="10"/>
        <v>0,00%</v>
      </c>
      <c r="M234" s="36"/>
      <c r="N234" s="146">
        <f t="shared" si="11"/>
        <v>1</v>
      </c>
    </row>
    <row r="235" spans="1:16" s="33" customFormat="1" ht="8.1" customHeight="1" x14ac:dyDescent="0.2">
      <c r="A235" s="360" t="s">
        <v>452</v>
      </c>
      <c r="B235" s="361"/>
      <c r="C235" s="385" t="s">
        <v>430</v>
      </c>
      <c r="D235" s="386"/>
      <c r="E235" s="386"/>
      <c r="F235" s="386"/>
      <c r="G235" s="387"/>
      <c r="H235" s="34" t="s">
        <v>331</v>
      </c>
      <c r="I235" s="34" t="s">
        <v>135</v>
      </c>
      <c r="J235" s="34" t="s">
        <v>135</v>
      </c>
      <c r="K235" s="35" t="s">
        <v>135</v>
      </c>
      <c r="L235" s="112" t="s">
        <v>135</v>
      </c>
      <c r="M235" s="34"/>
      <c r="N235" s="146" t="e">
        <f t="shared" si="11"/>
        <v>#VALUE!</v>
      </c>
    </row>
    <row r="236" spans="1:16" s="33" customFormat="1" ht="8.1" customHeight="1" x14ac:dyDescent="0.2">
      <c r="A236" s="360" t="s">
        <v>453</v>
      </c>
      <c r="B236" s="361"/>
      <c r="C236" s="385" t="s">
        <v>432</v>
      </c>
      <c r="D236" s="386"/>
      <c r="E236" s="386"/>
      <c r="F236" s="386"/>
      <c r="G236" s="387"/>
      <c r="H236" s="34" t="s">
        <v>331</v>
      </c>
      <c r="I236" s="34" t="s">
        <v>135</v>
      </c>
      <c r="J236" s="34" t="s">
        <v>135</v>
      </c>
      <c r="K236" s="35" t="s">
        <v>135</v>
      </c>
      <c r="L236" s="112" t="s">
        <v>135</v>
      </c>
      <c r="M236" s="34"/>
      <c r="N236" s="146" t="e">
        <f t="shared" si="11"/>
        <v>#VALUE!</v>
      </c>
    </row>
    <row r="237" spans="1:16" s="33" customFormat="1" ht="8.1" customHeight="1" x14ac:dyDescent="0.2">
      <c r="A237" s="360" t="s">
        <v>454</v>
      </c>
      <c r="B237" s="361"/>
      <c r="C237" s="376" t="s">
        <v>317</v>
      </c>
      <c r="D237" s="377"/>
      <c r="E237" s="377"/>
      <c r="F237" s="377"/>
      <c r="G237" s="378"/>
      <c r="H237" s="34" t="s">
        <v>331</v>
      </c>
      <c r="I237" s="34" t="s">
        <v>135</v>
      </c>
      <c r="J237" s="34" t="s">
        <v>135</v>
      </c>
      <c r="K237" s="35" t="s">
        <v>135</v>
      </c>
      <c r="L237" s="112" t="s">
        <v>135</v>
      </c>
      <c r="M237" s="34"/>
      <c r="N237" s="146" t="e">
        <f t="shared" si="11"/>
        <v>#VALUE!</v>
      </c>
    </row>
    <row r="238" spans="1:16" s="33" customFormat="1" ht="10.9" customHeight="1" x14ac:dyDescent="0.2">
      <c r="A238" s="360" t="s">
        <v>455</v>
      </c>
      <c r="B238" s="361"/>
      <c r="C238" s="376" t="s">
        <v>456</v>
      </c>
      <c r="D238" s="377"/>
      <c r="E238" s="377"/>
      <c r="F238" s="377"/>
      <c r="G238" s="378"/>
      <c r="H238" s="34" t="s">
        <v>331</v>
      </c>
      <c r="I238" s="34" t="s">
        <v>135</v>
      </c>
      <c r="J238" s="34" t="s">
        <v>135</v>
      </c>
      <c r="K238" s="35" t="s">
        <v>135</v>
      </c>
      <c r="L238" s="112" t="s">
        <v>135</v>
      </c>
      <c r="M238" s="34"/>
      <c r="N238" s="146" t="e">
        <f t="shared" si="11"/>
        <v>#VALUE!</v>
      </c>
    </row>
    <row r="239" spans="1:16" s="33" customFormat="1" ht="16.899999999999999" customHeight="1" x14ac:dyDescent="0.2">
      <c r="A239" s="360" t="s">
        <v>457</v>
      </c>
      <c r="B239" s="361"/>
      <c r="C239" s="379" t="s">
        <v>458</v>
      </c>
      <c r="D239" s="380"/>
      <c r="E239" s="380"/>
      <c r="F239" s="380"/>
      <c r="G239" s="381"/>
      <c r="H239" s="34" t="s">
        <v>331</v>
      </c>
      <c r="I239" s="39">
        <v>161.27159691399811</v>
      </c>
      <c r="J239" s="39">
        <f>J164-J182</f>
        <v>39.720199720000039</v>
      </c>
      <c r="K239" s="35">
        <f t="shared" si="12"/>
        <v>-121.55139719399807</v>
      </c>
      <c r="L239" s="112">
        <f t="shared" si="10"/>
        <v>0.24629383276449959</v>
      </c>
      <c r="M239" s="39"/>
      <c r="N239" s="146">
        <f t="shared" si="11"/>
        <v>0.75370616723550043</v>
      </c>
      <c r="O239" s="238"/>
      <c r="P239" s="238"/>
    </row>
    <row r="240" spans="1:16" s="33" customFormat="1" ht="17.25" customHeight="1" x14ac:dyDescent="0.2">
      <c r="A240" s="360" t="s">
        <v>459</v>
      </c>
      <c r="B240" s="361"/>
      <c r="C240" s="379" t="s">
        <v>460</v>
      </c>
      <c r="D240" s="380"/>
      <c r="E240" s="380"/>
      <c r="F240" s="380"/>
      <c r="G240" s="381"/>
      <c r="H240" s="34" t="s">
        <v>331</v>
      </c>
      <c r="I240" s="39">
        <v>-89.00517026</v>
      </c>
      <c r="J240" s="39">
        <f>J200-J207</f>
        <v>-28.771250980000001</v>
      </c>
      <c r="K240" s="35">
        <f t="shared" si="12"/>
        <v>60.233919279999995</v>
      </c>
      <c r="L240" s="112">
        <f t="shared" si="10"/>
        <v>0.32325370420565502</v>
      </c>
      <c r="M240" s="39"/>
      <c r="N240" s="146">
        <f t="shared" si="11"/>
        <v>0.67674629579434498</v>
      </c>
      <c r="O240" s="238"/>
      <c r="P240" s="238"/>
    </row>
    <row r="241" spans="1:16" s="33" customFormat="1" ht="8.4499999999999993" customHeight="1" x14ac:dyDescent="0.2">
      <c r="A241" s="360" t="s">
        <v>461</v>
      </c>
      <c r="B241" s="361"/>
      <c r="C241" s="376" t="s">
        <v>462</v>
      </c>
      <c r="D241" s="377"/>
      <c r="E241" s="377"/>
      <c r="F241" s="377"/>
      <c r="G241" s="378"/>
      <c r="H241" s="34" t="s">
        <v>331</v>
      </c>
      <c r="I241" s="39">
        <v>-89.00517026</v>
      </c>
      <c r="J241" s="39">
        <f>J201-J208</f>
        <v>-28.771250980000001</v>
      </c>
      <c r="K241" s="35">
        <f t="shared" si="12"/>
        <v>60.233919279999995</v>
      </c>
      <c r="L241" s="112">
        <f t="shared" si="10"/>
        <v>0.32325370420565502</v>
      </c>
      <c r="M241" s="39"/>
      <c r="N241" s="146">
        <f t="shared" si="11"/>
        <v>0.67674629579434498</v>
      </c>
      <c r="O241" s="238"/>
      <c r="P241" s="238"/>
    </row>
    <row r="242" spans="1:16" s="33" customFormat="1" ht="8.4499999999999993" customHeight="1" x14ac:dyDescent="0.2">
      <c r="A242" s="360" t="s">
        <v>463</v>
      </c>
      <c r="B242" s="361"/>
      <c r="C242" s="376" t="s">
        <v>464</v>
      </c>
      <c r="D242" s="377"/>
      <c r="E242" s="377"/>
      <c r="F242" s="377"/>
      <c r="G242" s="378"/>
      <c r="H242" s="34" t="s">
        <v>331</v>
      </c>
      <c r="I242" s="34" t="s">
        <v>135</v>
      </c>
      <c r="J242" s="34" t="s">
        <v>135</v>
      </c>
      <c r="K242" s="35" t="s">
        <v>135</v>
      </c>
      <c r="L242" s="112" t="s">
        <v>135</v>
      </c>
      <c r="M242" s="39"/>
      <c r="N242" s="146" t="e">
        <f t="shared" si="11"/>
        <v>#VALUE!</v>
      </c>
      <c r="O242" s="238"/>
    </row>
    <row r="243" spans="1:16" s="33" customFormat="1" ht="18" customHeight="1" x14ac:dyDescent="0.2">
      <c r="A243" s="360" t="s">
        <v>465</v>
      </c>
      <c r="B243" s="361"/>
      <c r="C243" s="379" t="s">
        <v>466</v>
      </c>
      <c r="D243" s="380"/>
      <c r="E243" s="380"/>
      <c r="F243" s="380"/>
      <c r="G243" s="381"/>
      <c r="H243" s="34" t="s">
        <v>331</v>
      </c>
      <c r="I243" s="39">
        <v>1.4136</v>
      </c>
      <c r="J243" s="39">
        <f>J219-J232</f>
        <v>4.7296409800000001</v>
      </c>
      <c r="K243" s="35">
        <f t="shared" si="12"/>
        <v>3.3160409800000004</v>
      </c>
      <c r="L243" s="112">
        <f t="shared" si="10"/>
        <v>3.3458128041878892</v>
      </c>
      <c r="M243" s="39"/>
      <c r="N243" s="146">
        <f t="shared" si="11"/>
        <v>-2.3458128041878892</v>
      </c>
      <c r="O243" s="238"/>
    </row>
    <row r="244" spans="1:16" s="33" customFormat="1" ht="15.6" customHeight="1" x14ac:dyDescent="0.2">
      <c r="A244" s="360" t="s">
        <v>467</v>
      </c>
      <c r="B244" s="361"/>
      <c r="C244" s="376" t="s">
        <v>468</v>
      </c>
      <c r="D244" s="377"/>
      <c r="E244" s="377"/>
      <c r="F244" s="377"/>
      <c r="G244" s="378"/>
      <c r="H244" s="34" t="s">
        <v>331</v>
      </c>
      <c r="I244" s="34">
        <v>0</v>
      </c>
      <c r="J244" s="34">
        <f>J221-J233</f>
        <v>0</v>
      </c>
      <c r="K244" s="35">
        <f t="shared" si="12"/>
        <v>0</v>
      </c>
      <c r="L244" s="112" t="str">
        <f t="shared" si="10"/>
        <v>0,00%</v>
      </c>
      <c r="M244" s="55"/>
      <c r="N244" s="146">
        <f t="shared" si="11"/>
        <v>1</v>
      </c>
    </row>
    <row r="245" spans="1:16" s="33" customFormat="1" ht="8.4499999999999993" customHeight="1" x14ac:dyDescent="0.2">
      <c r="A245" s="360" t="s">
        <v>469</v>
      </c>
      <c r="B245" s="361"/>
      <c r="C245" s="376" t="s">
        <v>470</v>
      </c>
      <c r="D245" s="377"/>
      <c r="E245" s="377"/>
      <c r="F245" s="377"/>
      <c r="G245" s="378"/>
      <c r="H245" s="34" t="s">
        <v>331</v>
      </c>
      <c r="I245" s="34" t="s">
        <v>135</v>
      </c>
      <c r="J245" s="34" t="s">
        <v>135</v>
      </c>
      <c r="K245" s="35" t="s">
        <v>135</v>
      </c>
      <c r="L245" s="112" t="s">
        <v>135</v>
      </c>
      <c r="M245" s="34"/>
      <c r="N245" s="146" t="e">
        <f t="shared" si="11"/>
        <v>#VALUE!</v>
      </c>
    </row>
    <row r="246" spans="1:16" s="33" customFormat="1" ht="9" customHeight="1" x14ac:dyDescent="0.2">
      <c r="A246" s="360" t="s">
        <v>471</v>
      </c>
      <c r="B246" s="361"/>
      <c r="C246" s="379" t="s">
        <v>472</v>
      </c>
      <c r="D246" s="380"/>
      <c r="E246" s="380"/>
      <c r="F246" s="380"/>
      <c r="G246" s="381"/>
      <c r="H246" s="34" t="s">
        <v>331</v>
      </c>
      <c r="I246" s="36">
        <v>0</v>
      </c>
      <c r="J246" s="36">
        <v>0</v>
      </c>
      <c r="K246" s="35">
        <f t="shared" si="12"/>
        <v>0</v>
      </c>
      <c r="L246" s="112" t="str">
        <f t="shared" si="10"/>
        <v>0,00%</v>
      </c>
      <c r="M246" s="36"/>
      <c r="N246" s="146">
        <f t="shared" si="11"/>
        <v>1</v>
      </c>
    </row>
    <row r="247" spans="1:16" s="33" customFormat="1" ht="16.899999999999999" customHeight="1" x14ac:dyDescent="0.2">
      <c r="A247" s="360" t="s">
        <v>473</v>
      </c>
      <c r="B247" s="361"/>
      <c r="C247" s="379" t="s">
        <v>474</v>
      </c>
      <c r="D247" s="380"/>
      <c r="E247" s="380"/>
      <c r="F247" s="380"/>
      <c r="G247" s="381"/>
      <c r="H247" s="34" t="s">
        <v>331</v>
      </c>
      <c r="I247" s="39">
        <v>73.680026653998112</v>
      </c>
      <c r="J247" s="39">
        <f>J239+J240+J243+J246</f>
        <v>15.678589720000037</v>
      </c>
      <c r="K247" s="35">
        <f t="shared" si="12"/>
        <v>-58.001436933998079</v>
      </c>
      <c r="L247" s="112">
        <f t="shared" si="10"/>
        <v>0.21279294310826999</v>
      </c>
      <c r="M247" s="39"/>
      <c r="N247" s="146">
        <f t="shared" si="11"/>
        <v>0.78720705689172998</v>
      </c>
      <c r="O247" s="238"/>
      <c r="P247" s="239"/>
    </row>
    <row r="248" spans="1:16" s="33" customFormat="1" ht="9" customHeight="1" x14ac:dyDescent="0.2">
      <c r="A248" s="360" t="s">
        <v>475</v>
      </c>
      <c r="B248" s="361"/>
      <c r="C248" s="379" t="s">
        <v>476</v>
      </c>
      <c r="D248" s="380"/>
      <c r="E248" s="380"/>
      <c r="F248" s="380"/>
      <c r="G248" s="381"/>
      <c r="H248" s="34" t="s">
        <v>331</v>
      </c>
      <c r="I248" s="36">
        <v>17.824218358083634</v>
      </c>
      <c r="J248" s="36">
        <v>70.826978060000002</v>
      </c>
      <c r="K248" s="35">
        <f t="shared" si="12"/>
        <v>53.002759701916368</v>
      </c>
      <c r="L248" s="112">
        <f t="shared" si="10"/>
        <v>3.9736372522545187</v>
      </c>
      <c r="M248" s="36"/>
      <c r="N248" s="146">
        <f t="shared" si="11"/>
        <v>-2.9736372522545187</v>
      </c>
      <c r="O248" s="238"/>
    </row>
    <row r="249" spans="1:16" s="33" customFormat="1" ht="12" customHeight="1" thickBot="1" x14ac:dyDescent="0.25">
      <c r="A249" s="400" t="s">
        <v>477</v>
      </c>
      <c r="B249" s="401"/>
      <c r="C249" s="411" t="s">
        <v>478</v>
      </c>
      <c r="D249" s="412"/>
      <c r="E249" s="412"/>
      <c r="F249" s="412"/>
      <c r="G249" s="413"/>
      <c r="H249" s="46" t="s">
        <v>331</v>
      </c>
      <c r="I249" s="57">
        <v>91.504245012081753</v>
      </c>
      <c r="J249" s="57">
        <f>J248+J247</f>
        <v>86.505567780000035</v>
      </c>
      <c r="K249" s="48">
        <f t="shared" si="12"/>
        <v>-4.9986772320817181</v>
      </c>
      <c r="L249" s="114">
        <f t="shared" si="10"/>
        <v>0.94537218211655949</v>
      </c>
      <c r="M249" s="57"/>
      <c r="N249" s="146">
        <f t="shared" si="11"/>
        <v>5.462781788344051E-2</v>
      </c>
      <c r="O249" s="238"/>
    </row>
    <row r="250" spans="1:16" s="33" customFormat="1" ht="9" customHeight="1" x14ac:dyDescent="0.2">
      <c r="A250" s="414" t="s">
        <v>479</v>
      </c>
      <c r="B250" s="415"/>
      <c r="C250" s="416" t="s">
        <v>224</v>
      </c>
      <c r="D250" s="417"/>
      <c r="E250" s="417"/>
      <c r="F250" s="417"/>
      <c r="G250" s="418"/>
      <c r="H250" s="40"/>
      <c r="I250" s="40"/>
      <c r="J250" s="40"/>
      <c r="K250" s="40"/>
      <c r="L250" s="115"/>
      <c r="M250" s="40"/>
      <c r="N250" s="146">
        <f t="shared" si="11"/>
        <v>1</v>
      </c>
      <c r="O250" s="238"/>
    </row>
    <row r="251" spans="1:16" s="33" customFormat="1" ht="13.15" customHeight="1" x14ac:dyDescent="0.2">
      <c r="A251" s="360" t="s">
        <v>480</v>
      </c>
      <c r="B251" s="361"/>
      <c r="C251" s="376" t="s">
        <v>481</v>
      </c>
      <c r="D251" s="377"/>
      <c r="E251" s="377"/>
      <c r="F251" s="377"/>
      <c r="G251" s="378"/>
      <c r="H251" s="34" t="s">
        <v>331</v>
      </c>
      <c r="I251" s="36">
        <v>261.82007951497911</v>
      </c>
      <c r="J251" s="36">
        <f>J262+J266+J278</f>
        <v>82.256663099999997</v>
      </c>
      <c r="K251" s="35">
        <f t="shared" ref="K251:K308" si="13">J251-I251</f>
        <v>-179.56341641497912</v>
      </c>
      <c r="L251" s="112">
        <f t="shared" si="10"/>
        <v>0.31417247772737755</v>
      </c>
      <c r="M251" s="34"/>
      <c r="N251" s="146">
        <f t="shared" si="11"/>
        <v>0.68582752227262245</v>
      </c>
      <c r="O251" s="238"/>
      <c r="P251" s="239"/>
    </row>
    <row r="252" spans="1:16" s="33" customFormat="1" ht="8.1" hidden="1" customHeight="1" x14ac:dyDescent="0.2">
      <c r="A252" s="360" t="s">
        <v>482</v>
      </c>
      <c r="B252" s="361"/>
      <c r="C252" s="382" t="s">
        <v>483</v>
      </c>
      <c r="D252" s="383"/>
      <c r="E252" s="383"/>
      <c r="F252" s="383"/>
      <c r="G252" s="384"/>
      <c r="H252" s="34" t="s">
        <v>331</v>
      </c>
      <c r="I252" s="34" t="s">
        <v>135</v>
      </c>
      <c r="J252" s="34" t="s">
        <v>135</v>
      </c>
      <c r="K252" s="35" t="e">
        <f t="shared" si="13"/>
        <v>#VALUE!</v>
      </c>
      <c r="L252" s="112" t="str">
        <f t="shared" si="10"/>
        <v>0,00%</v>
      </c>
      <c r="M252" s="34"/>
      <c r="N252" s="146">
        <f t="shared" si="11"/>
        <v>1</v>
      </c>
      <c r="O252" s="238"/>
    </row>
    <row r="253" spans="1:16" s="33" customFormat="1" ht="8.1" hidden="1" customHeight="1" x14ac:dyDescent="0.2">
      <c r="A253" s="360" t="s">
        <v>484</v>
      </c>
      <c r="B253" s="361"/>
      <c r="C253" s="397" t="s">
        <v>485</v>
      </c>
      <c r="D253" s="398"/>
      <c r="E253" s="398"/>
      <c r="F253" s="398"/>
      <c r="G253" s="399"/>
      <c r="H253" s="34" t="s">
        <v>331</v>
      </c>
      <c r="I253" s="34" t="s">
        <v>135</v>
      </c>
      <c r="J253" s="34" t="s">
        <v>135</v>
      </c>
      <c r="K253" s="35" t="e">
        <f t="shared" si="13"/>
        <v>#VALUE!</v>
      </c>
      <c r="L253" s="112" t="str">
        <f t="shared" si="10"/>
        <v>0,00%</v>
      </c>
      <c r="M253" s="34"/>
      <c r="N253" s="146">
        <f t="shared" si="11"/>
        <v>1</v>
      </c>
      <c r="O253" s="238"/>
    </row>
    <row r="254" spans="1:16" s="33" customFormat="1" ht="16.5" hidden="1" customHeight="1" x14ac:dyDescent="0.2">
      <c r="A254" s="360" t="s">
        <v>486</v>
      </c>
      <c r="B254" s="361"/>
      <c r="C254" s="397" t="s">
        <v>137</v>
      </c>
      <c r="D254" s="398"/>
      <c r="E254" s="398"/>
      <c r="F254" s="398"/>
      <c r="G254" s="399"/>
      <c r="H254" s="34" t="s">
        <v>331</v>
      </c>
      <c r="I254" s="34" t="s">
        <v>135</v>
      </c>
      <c r="J254" s="34" t="s">
        <v>135</v>
      </c>
      <c r="K254" s="35" t="e">
        <f t="shared" si="13"/>
        <v>#VALUE!</v>
      </c>
      <c r="L254" s="112" t="str">
        <f t="shared" si="10"/>
        <v>0,00%</v>
      </c>
      <c r="M254" s="34"/>
      <c r="N254" s="146">
        <f t="shared" si="11"/>
        <v>1</v>
      </c>
      <c r="O254" s="238"/>
    </row>
    <row r="255" spans="1:16" s="33" customFormat="1" ht="8.1" hidden="1" customHeight="1" x14ac:dyDescent="0.2">
      <c r="A255" s="360" t="s">
        <v>487</v>
      </c>
      <c r="B255" s="361"/>
      <c r="C255" s="394" t="s">
        <v>485</v>
      </c>
      <c r="D255" s="395"/>
      <c r="E255" s="395"/>
      <c r="F255" s="395"/>
      <c r="G255" s="396"/>
      <c r="H255" s="34" t="s">
        <v>331</v>
      </c>
      <c r="I255" s="34" t="s">
        <v>135</v>
      </c>
      <c r="J255" s="34" t="s">
        <v>135</v>
      </c>
      <c r="K255" s="35" t="e">
        <f t="shared" si="13"/>
        <v>#VALUE!</v>
      </c>
      <c r="L255" s="112" t="str">
        <f t="shared" si="10"/>
        <v>0,00%</v>
      </c>
      <c r="M255" s="34"/>
      <c r="N255" s="146">
        <f t="shared" si="11"/>
        <v>1</v>
      </c>
      <c r="O255" s="238"/>
    </row>
    <row r="256" spans="1:16" s="33" customFormat="1" ht="16.5" hidden="1" customHeight="1" x14ac:dyDescent="0.2">
      <c r="A256" s="360" t="s">
        <v>488</v>
      </c>
      <c r="B256" s="361"/>
      <c r="C256" s="397" t="s">
        <v>139</v>
      </c>
      <c r="D256" s="398"/>
      <c r="E256" s="398"/>
      <c r="F256" s="398"/>
      <c r="G256" s="399"/>
      <c r="H256" s="34" t="s">
        <v>331</v>
      </c>
      <c r="I256" s="34" t="s">
        <v>135</v>
      </c>
      <c r="J256" s="34" t="s">
        <v>135</v>
      </c>
      <c r="K256" s="35" t="e">
        <f t="shared" si="13"/>
        <v>#VALUE!</v>
      </c>
      <c r="L256" s="112" t="str">
        <f t="shared" si="10"/>
        <v>0,00%</v>
      </c>
      <c r="M256" s="34"/>
      <c r="N256" s="146">
        <f t="shared" si="11"/>
        <v>1</v>
      </c>
      <c r="O256" s="238"/>
    </row>
    <row r="257" spans="1:16" s="33" customFormat="1" ht="8.1" hidden="1" customHeight="1" x14ac:dyDescent="0.2">
      <c r="A257" s="360" t="s">
        <v>489</v>
      </c>
      <c r="B257" s="361"/>
      <c r="C257" s="394" t="s">
        <v>485</v>
      </c>
      <c r="D257" s="395"/>
      <c r="E257" s="395"/>
      <c r="F257" s="395"/>
      <c r="G257" s="396"/>
      <c r="H257" s="34" t="s">
        <v>331</v>
      </c>
      <c r="I257" s="34" t="s">
        <v>135</v>
      </c>
      <c r="J257" s="34" t="s">
        <v>135</v>
      </c>
      <c r="K257" s="35" t="e">
        <f t="shared" si="13"/>
        <v>#VALUE!</v>
      </c>
      <c r="L257" s="112" t="str">
        <f t="shared" si="10"/>
        <v>0,00%</v>
      </c>
      <c r="M257" s="34"/>
      <c r="N257" s="146">
        <f t="shared" si="11"/>
        <v>1</v>
      </c>
      <c r="O257" s="238"/>
    </row>
    <row r="258" spans="1:16" s="33" customFormat="1" ht="16.5" hidden="1" customHeight="1" x14ac:dyDescent="0.2">
      <c r="A258" s="360" t="s">
        <v>490</v>
      </c>
      <c r="B258" s="361"/>
      <c r="C258" s="397" t="s">
        <v>141</v>
      </c>
      <c r="D258" s="398"/>
      <c r="E258" s="398"/>
      <c r="F258" s="398"/>
      <c r="G258" s="399"/>
      <c r="H258" s="34" t="s">
        <v>331</v>
      </c>
      <c r="I258" s="34" t="s">
        <v>135</v>
      </c>
      <c r="J258" s="34" t="s">
        <v>135</v>
      </c>
      <c r="K258" s="35" t="e">
        <f t="shared" si="13"/>
        <v>#VALUE!</v>
      </c>
      <c r="L258" s="112" t="str">
        <f t="shared" si="10"/>
        <v>0,00%</v>
      </c>
      <c r="M258" s="34"/>
      <c r="N258" s="146">
        <f t="shared" si="11"/>
        <v>1</v>
      </c>
      <c r="O258" s="238"/>
    </row>
    <row r="259" spans="1:16" s="33" customFormat="1" ht="8.1" hidden="1" customHeight="1" x14ac:dyDescent="0.2">
      <c r="A259" s="360" t="s">
        <v>491</v>
      </c>
      <c r="B259" s="361"/>
      <c r="C259" s="394" t="s">
        <v>485</v>
      </c>
      <c r="D259" s="395"/>
      <c r="E259" s="395"/>
      <c r="F259" s="395"/>
      <c r="G259" s="396"/>
      <c r="H259" s="34" t="s">
        <v>331</v>
      </c>
      <c r="I259" s="34" t="s">
        <v>135</v>
      </c>
      <c r="J259" s="34" t="s">
        <v>135</v>
      </c>
      <c r="K259" s="35" t="e">
        <f t="shared" si="13"/>
        <v>#VALUE!</v>
      </c>
      <c r="L259" s="112" t="str">
        <f t="shared" si="10"/>
        <v>0,00%</v>
      </c>
      <c r="M259" s="34"/>
      <c r="N259" s="146">
        <f t="shared" si="11"/>
        <v>1</v>
      </c>
      <c r="O259" s="238"/>
    </row>
    <row r="260" spans="1:16" s="33" customFormat="1" ht="8.1" hidden="1" customHeight="1" x14ac:dyDescent="0.2">
      <c r="A260" s="360" t="s">
        <v>492</v>
      </c>
      <c r="B260" s="361"/>
      <c r="C260" s="382" t="s">
        <v>493</v>
      </c>
      <c r="D260" s="383"/>
      <c r="E260" s="383"/>
      <c r="F260" s="383"/>
      <c r="G260" s="384"/>
      <c r="H260" s="34" t="s">
        <v>331</v>
      </c>
      <c r="I260" s="34" t="s">
        <v>135</v>
      </c>
      <c r="J260" s="34" t="s">
        <v>135</v>
      </c>
      <c r="K260" s="35" t="e">
        <f t="shared" si="13"/>
        <v>#VALUE!</v>
      </c>
      <c r="L260" s="112" t="str">
        <f t="shared" si="10"/>
        <v>0,00%</v>
      </c>
      <c r="M260" s="34"/>
      <c r="N260" s="146">
        <f t="shared" si="11"/>
        <v>1</v>
      </c>
      <c r="O260" s="238"/>
    </row>
    <row r="261" spans="1:16" s="33" customFormat="1" ht="1.9" hidden="1" customHeight="1" x14ac:dyDescent="0.2">
      <c r="A261" s="360" t="s">
        <v>494</v>
      </c>
      <c r="B261" s="361"/>
      <c r="C261" s="397" t="s">
        <v>485</v>
      </c>
      <c r="D261" s="398"/>
      <c r="E261" s="398"/>
      <c r="F261" s="398"/>
      <c r="G261" s="399"/>
      <c r="H261" s="34" t="s">
        <v>331</v>
      </c>
      <c r="I261" s="34" t="s">
        <v>135</v>
      </c>
      <c r="J261" s="34" t="s">
        <v>135</v>
      </c>
      <c r="K261" s="35" t="e">
        <f t="shared" si="13"/>
        <v>#VALUE!</v>
      </c>
      <c r="L261" s="112" t="str">
        <f t="shared" si="10"/>
        <v>0,00%</v>
      </c>
      <c r="M261" s="34"/>
      <c r="N261" s="146">
        <f t="shared" si="11"/>
        <v>1</v>
      </c>
      <c r="O261" s="238"/>
    </row>
    <row r="262" spans="1:16" s="33" customFormat="1" ht="8.1" customHeight="1" x14ac:dyDescent="0.2">
      <c r="A262" s="360" t="s">
        <v>495</v>
      </c>
      <c r="B262" s="361"/>
      <c r="C262" s="385" t="s">
        <v>496</v>
      </c>
      <c r="D262" s="386"/>
      <c r="E262" s="386"/>
      <c r="F262" s="386"/>
      <c r="G262" s="387"/>
      <c r="H262" s="34" t="s">
        <v>331</v>
      </c>
      <c r="I262" s="36">
        <v>249.1823703407531</v>
      </c>
      <c r="J262" s="36">
        <v>71.499817399999998</v>
      </c>
      <c r="K262" s="35">
        <f t="shared" si="13"/>
        <v>-177.68255294075311</v>
      </c>
      <c r="L262" s="112">
        <f t="shared" si="10"/>
        <v>0.28693770471091146</v>
      </c>
      <c r="M262" s="34"/>
      <c r="N262" s="146">
        <f t="shared" si="11"/>
        <v>0.7130622952890886</v>
      </c>
      <c r="O262" s="238"/>
      <c r="P262" s="239"/>
    </row>
    <row r="263" spans="1:16" s="33" customFormat="1" ht="8.1" customHeight="1" x14ac:dyDescent="0.2">
      <c r="A263" s="360" t="s">
        <v>497</v>
      </c>
      <c r="B263" s="361"/>
      <c r="C263" s="397" t="s">
        <v>485</v>
      </c>
      <c r="D263" s="398"/>
      <c r="E263" s="398"/>
      <c r="F263" s="398"/>
      <c r="G263" s="399"/>
      <c r="H263" s="34" t="s">
        <v>331</v>
      </c>
      <c r="I263" s="34" t="s">
        <v>135</v>
      </c>
      <c r="J263" s="34" t="s">
        <v>135</v>
      </c>
      <c r="K263" s="35" t="s">
        <v>135</v>
      </c>
      <c r="L263" s="112" t="s">
        <v>135</v>
      </c>
      <c r="M263" s="34"/>
      <c r="N263" s="146" t="e">
        <f t="shared" si="11"/>
        <v>#VALUE!</v>
      </c>
      <c r="O263" s="238"/>
    </row>
    <row r="264" spans="1:16" s="33" customFormat="1" ht="8.1" hidden="1" customHeight="1" x14ac:dyDescent="0.2">
      <c r="A264" s="360" t="s">
        <v>498</v>
      </c>
      <c r="B264" s="361"/>
      <c r="C264" s="382" t="s">
        <v>499</v>
      </c>
      <c r="D264" s="383"/>
      <c r="E264" s="383"/>
      <c r="F264" s="383"/>
      <c r="G264" s="384"/>
      <c r="H264" s="34" t="s">
        <v>331</v>
      </c>
      <c r="I264" s="34" t="s">
        <v>135</v>
      </c>
      <c r="J264" s="34" t="s">
        <v>135</v>
      </c>
      <c r="K264" s="35" t="e">
        <f t="shared" si="13"/>
        <v>#VALUE!</v>
      </c>
      <c r="L264" s="112" t="str">
        <f t="shared" si="10"/>
        <v>0,00%</v>
      </c>
      <c r="M264" s="34"/>
      <c r="N264" s="146">
        <f t="shared" si="11"/>
        <v>1</v>
      </c>
    </row>
    <row r="265" spans="1:16" s="33" customFormat="1" ht="8.1" hidden="1" customHeight="1" x14ac:dyDescent="0.2">
      <c r="A265" s="360" t="s">
        <v>500</v>
      </c>
      <c r="B265" s="361"/>
      <c r="C265" s="397" t="s">
        <v>485</v>
      </c>
      <c r="D265" s="398"/>
      <c r="E265" s="398"/>
      <c r="F265" s="398"/>
      <c r="G265" s="399"/>
      <c r="H265" s="34" t="s">
        <v>331</v>
      </c>
      <c r="I265" s="34" t="s">
        <v>135</v>
      </c>
      <c r="J265" s="34" t="s">
        <v>135</v>
      </c>
      <c r="K265" s="35" t="e">
        <f t="shared" si="13"/>
        <v>#VALUE!</v>
      </c>
      <c r="L265" s="112" t="str">
        <f t="shared" si="10"/>
        <v>0,00%</v>
      </c>
      <c r="M265" s="34"/>
      <c r="N265" s="146">
        <f t="shared" si="11"/>
        <v>1</v>
      </c>
    </row>
    <row r="266" spans="1:16" s="33" customFormat="1" ht="8.1" customHeight="1" x14ac:dyDescent="0.2">
      <c r="A266" s="360" t="s">
        <v>501</v>
      </c>
      <c r="B266" s="361"/>
      <c r="C266" s="385" t="s">
        <v>502</v>
      </c>
      <c r="D266" s="386"/>
      <c r="E266" s="386"/>
      <c r="F266" s="386"/>
      <c r="G266" s="387"/>
      <c r="H266" s="34" t="s">
        <v>331</v>
      </c>
      <c r="I266" s="36">
        <v>2.774545614</v>
      </c>
      <c r="J266" s="36">
        <v>3.4227015000000001</v>
      </c>
      <c r="K266" s="35">
        <f t="shared" si="13"/>
        <v>0.64815588600000007</v>
      </c>
      <c r="L266" s="112">
        <f t="shared" si="10"/>
        <v>1.2336079402441571</v>
      </c>
      <c r="M266" s="34"/>
      <c r="N266" s="146">
        <f t="shared" si="11"/>
        <v>-0.2336079402441571</v>
      </c>
      <c r="O266" s="238"/>
      <c r="P266" s="241"/>
    </row>
    <row r="267" spans="1:16" s="33" customFormat="1" ht="8.1" customHeight="1" x14ac:dyDescent="0.2">
      <c r="A267" s="360" t="s">
        <v>503</v>
      </c>
      <c r="B267" s="361"/>
      <c r="C267" s="397" t="s">
        <v>485</v>
      </c>
      <c r="D267" s="398"/>
      <c r="E267" s="398"/>
      <c r="F267" s="398"/>
      <c r="G267" s="399"/>
      <c r="H267" s="34" t="s">
        <v>331</v>
      </c>
      <c r="I267" s="34" t="s">
        <v>135</v>
      </c>
      <c r="J267" s="34" t="s">
        <v>135</v>
      </c>
      <c r="K267" s="35" t="s">
        <v>135</v>
      </c>
      <c r="L267" s="112" t="s">
        <v>135</v>
      </c>
      <c r="M267" s="34"/>
      <c r="N267" s="146" t="e">
        <f t="shared" si="11"/>
        <v>#VALUE!</v>
      </c>
      <c r="O267" s="238"/>
    </row>
    <row r="268" spans="1:16" s="33" customFormat="1" ht="8.1" hidden="1" customHeight="1" x14ac:dyDescent="0.2">
      <c r="A268" s="360" t="s">
        <v>504</v>
      </c>
      <c r="B268" s="361"/>
      <c r="C268" s="382" t="s">
        <v>505</v>
      </c>
      <c r="D268" s="383"/>
      <c r="E268" s="383"/>
      <c r="F268" s="383"/>
      <c r="G268" s="384"/>
      <c r="H268" s="34" t="s">
        <v>331</v>
      </c>
      <c r="I268" s="34" t="s">
        <v>135</v>
      </c>
      <c r="J268" s="34" t="s">
        <v>135</v>
      </c>
      <c r="K268" s="35" t="e">
        <f t="shared" si="13"/>
        <v>#VALUE!</v>
      </c>
      <c r="L268" s="112" t="str">
        <f t="shared" si="10"/>
        <v>0,00%</v>
      </c>
      <c r="M268" s="34"/>
      <c r="N268" s="146">
        <f t="shared" si="11"/>
        <v>1</v>
      </c>
      <c r="O268" s="238"/>
    </row>
    <row r="269" spans="1:16" s="33" customFormat="1" ht="8.1" hidden="1" customHeight="1" x14ac:dyDescent="0.2">
      <c r="A269" s="360" t="s">
        <v>506</v>
      </c>
      <c r="B269" s="361"/>
      <c r="C269" s="397" t="s">
        <v>485</v>
      </c>
      <c r="D269" s="398"/>
      <c r="E269" s="398"/>
      <c r="F269" s="398"/>
      <c r="G269" s="399"/>
      <c r="H269" s="34" t="s">
        <v>331</v>
      </c>
      <c r="I269" s="34" t="s">
        <v>135</v>
      </c>
      <c r="J269" s="34" t="s">
        <v>135</v>
      </c>
      <c r="K269" s="35" t="e">
        <f t="shared" si="13"/>
        <v>#VALUE!</v>
      </c>
      <c r="L269" s="112" t="str">
        <f t="shared" si="10"/>
        <v>0,00%</v>
      </c>
      <c r="M269" s="34"/>
      <c r="N269" s="146">
        <f t="shared" si="11"/>
        <v>1</v>
      </c>
      <c r="O269" s="238"/>
    </row>
    <row r="270" spans="1:16" s="33" customFormat="1" ht="8.1" hidden="1" customHeight="1" x14ac:dyDescent="0.2">
      <c r="A270" s="360" t="s">
        <v>504</v>
      </c>
      <c r="B270" s="361"/>
      <c r="C270" s="382" t="s">
        <v>507</v>
      </c>
      <c r="D270" s="383"/>
      <c r="E270" s="383"/>
      <c r="F270" s="383"/>
      <c r="G270" s="384"/>
      <c r="H270" s="34" t="s">
        <v>331</v>
      </c>
      <c r="I270" s="34" t="s">
        <v>135</v>
      </c>
      <c r="J270" s="34" t="s">
        <v>135</v>
      </c>
      <c r="K270" s="35" t="e">
        <f t="shared" si="13"/>
        <v>#VALUE!</v>
      </c>
      <c r="L270" s="112" t="str">
        <f t="shared" si="10"/>
        <v>0,00%</v>
      </c>
      <c r="M270" s="34"/>
      <c r="N270" s="146">
        <f t="shared" si="11"/>
        <v>1</v>
      </c>
      <c r="O270" s="238"/>
    </row>
    <row r="271" spans="1:16" s="33" customFormat="1" ht="8.1" hidden="1" customHeight="1" x14ac:dyDescent="0.2">
      <c r="A271" s="360" t="s">
        <v>508</v>
      </c>
      <c r="B271" s="361"/>
      <c r="C271" s="397" t="s">
        <v>485</v>
      </c>
      <c r="D271" s="398"/>
      <c r="E271" s="398"/>
      <c r="F271" s="398"/>
      <c r="G271" s="399"/>
      <c r="H271" s="34" t="s">
        <v>331</v>
      </c>
      <c r="I271" s="34" t="s">
        <v>135</v>
      </c>
      <c r="J271" s="34" t="s">
        <v>135</v>
      </c>
      <c r="K271" s="35" t="e">
        <f t="shared" si="13"/>
        <v>#VALUE!</v>
      </c>
      <c r="L271" s="112" t="str">
        <f t="shared" si="10"/>
        <v>0,00%</v>
      </c>
      <c r="M271" s="34"/>
      <c r="N271" s="146">
        <f t="shared" si="11"/>
        <v>1</v>
      </c>
      <c r="O271" s="238"/>
    </row>
    <row r="272" spans="1:16" s="33" customFormat="1" ht="16.5" hidden="1" customHeight="1" x14ac:dyDescent="0.2">
      <c r="A272" s="360" t="s">
        <v>509</v>
      </c>
      <c r="B272" s="361"/>
      <c r="C272" s="382" t="s">
        <v>510</v>
      </c>
      <c r="D272" s="383"/>
      <c r="E272" s="383"/>
      <c r="F272" s="383"/>
      <c r="G272" s="384"/>
      <c r="H272" s="34" t="s">
        <v>331</v>
      </c>
      <c r="I272" s="34" t="s">
        <v>135</v>
      </c>
      <c r="J272" s="34" t="s">
        <v>135</v>
      </c>
      <c r="K272" s="35" t="e">
        <f t="shared" si="13"/>
        <v>#VALUE!</v>
      </c>
      <c r="L272" s="112" t="str">
        <f t="shared" si="10"/>
        <v>0,00%</v>
      </c>
      <c r="M272" s="34"/>
      <c r="N272" s="146">
        <f t="shared" si="11"/>
        <v>1</v>
      </c>
      <c r="O272" s="238"/>
    </row>
    <row r="273" spans="1:16" s="33" customFormat="1" ht="8.1" hidden="1" customHeight="1" x14ac:dyDescent="0.2">
      <c r="A273" s="360" t="s">
        <v>511</v>
      </c>
      <c r="B273" s="361"/>
      <c r="C273" s="397" t="s">
        <v>485</v>
      </c>
      <c r="D273" s="398"/>
      <c r="E273" s="398"/>
      <c r="F273" s="398"/>
      <c r="G273" s="399"/>
      <c r="H273" s="34" t="s">
        <v>331</v>
      </c>
      <c r="I273" s="34" t="s">
        <v>135</v>
      </c>
      <c r="J273" s="34" t="s">
        <v>135</v>
      </c>
      <c r="K273" s="35" t="e">
        <f t="shared" si="13"/>
        <v>#VALUE!</v>
      </c>
      <c r="L273" s="112" t="str">
        <f t="shared" si="10"/>
        <v>0,00%</v>
      </c>
      <c r="M273" s="34"/>
      <c r="N273" s="146">
        <f t="shared" si="11"/>
        <v>1</v>
      </c>
      <c r="O273" s="238"/>
    </row>
    <row r="274" spans="1:16" s="33" customFormat="1" ht="8.1" hidden="1" customHeight="1" x14ac:dyDescent="0.2">
      <c r="A274" s="360" t="s">
        <v>512</v>
      </c>
      <c r="B274" s="361"/>
      <c r="C274" s="397" t="s">
        <v>157</v>
      </c>
      <c r="D274" s="398"/>
      <c r="E274" s="398"/>
      <c r="F274" s="398"/>
      <c r="G274" s="399"/>
      <c r="H274" s="34" t="s">
        <v>331</v>
      </c>
      <c r="I274" s="34" t="s">
        <v>135</v>
      </c>
      <c r="J274" s="34" t="s">
        <v>135</v>
      </c>
      <c r="K274" s="35" t="e">
        <f t="shared" si="13"/>
        <v>#VALUE!</v>
      </c>
      <c r="L274" s="112" t="str">
        <f t="shared" si="10"/>
        <v>0,00%</v>
      </c>
      <c r="M274" s="34"/>
      <c r="N274" s="146">
        <f t="shared" si="11"/>
        <v>1</v>
      </c>
      <c r="O274" s="238"/>
    </row>
    <row r="275" spans="1:16" s="33" customFormat="1" ht="8.1" hidden="1" customHeight="1" x14ac:dyDescent="0.2">
      <c r="A275" s="360" t="s">
        <v>513</v>
      </c>
      <c r="B275" s="361"/>
      <c r="C275" s="394" t="s">
        <v>485</v>
      </c>
      <c r="D275" s="395"/>
      <c r="E275" s="395"/>
      <c r="F275" s="395"/>
      <c r="G275" s="396"/>
      <c r="H275" s="34" t="s">
        <v>331</v>
      </c>
      <c r="I275" s="34" t="s">
        <v>135</v>
      </c>
      <c r="J275" s="34" t="s">
        <v>135</v>
      </c>
      <c r="K275" s="35" t="e">
        <f t="shared" si="13"/>
        <v>#VALUE!</v>
      </c>
      <c r="L275" s="112" t="str">
        <f t="shared" si="10"/>
        <v>0,00%</v>
      </c>
      <c r="M275" s="34"/>
      <c r="N275" s="146">
        <f t="shared" si="11"/>
        <v>1</v>
      </c>
      <c r="O275" s="238"/>
    </row>
    <row r="276" spans="1:16" s="33" customFormat="1" ht="8.1" hidden="1" customHeight="1" x14ac:dyDescent="0.2">
      <c r="A276" s="360" t="s">
        <v>514</v>
      </c>
      <c r="B276" s="361"/>
      <c r="C276" s="397" t="s">
        <v>159</v>
      </c>
      <c r="D276" s="398"/>
      <c r="E276" s="398"/>
      <c r="F276" s="398"/>
      <c r="G276" s="399"/>
      <c r="H276" s="34" t="s">
        <v>331</v>
      </c>
      <c r="I276" s="34" t="s">
        <v>135</v>
      </c>
      <c r="J276" s="34" t="s">
        <v>135</v>
      </c>
      <c r="K276" s="35" t="e">
        <f t="shared" si="13"/>
        <v>#VALUE!</v>
      </c>
      <c r="L276" s="112" t="str">
        <f t="shared" si="10"/>
        <v>0,00%</v>
      </c>
      <c r="M276" s="34"/>
      <c r="N276" s="146">
        <f t="shared" si="11"/>
        <v>1</v>
      </c>
      <c r="O276" s="238"/>
    </row>
    <row r="277" spans="1:16" s="33" customFormat="1" ht="8.1" hidden="1" customHeight="1" x14ac:dyDescent="0.2">
      <c r="A277" s="360" t="s">
        <v>515</v>
      </c>
      <c r="B277" s="361"/>
      <c r="C277" s="394" t="s">
        <v>485</v>
      </c>
      <c r="D277" s="395"/>
      <c r="E277" s="395"/>
      <c r="F277" s="395"/>
      <c r="G277" s="396"/>
      <c r="H277" s="34" t="s">
        <v>331</v>
      </c>
      <c r="I277" s="34" t="s">
        <v>135</v>
      </c>
      <c r="J277" s="34" t="s">
        <v>135</v>
      </c>
      <c r="K277" s="35" t="e">
        <f t="shared" si="13"/>
        <v>#VALUE!</v>
      </c>
      <c r="L277" s="112" t="str">
        <f t="shared" ref="L277:L308" si="14">IFERROR(J277/I277,"0,00%")</f>
        <v>0,00%</v>
      </c>
      <c r="M277" s="34"/>
      <c r="N277" s="146">
        <f t="shared" ref="N277:N340" si="15">100%-L277</f>
        <v>1</v>
      </c>
      <c r="O277" s="238"/>
    </row>
    <row r="278" spans="1:16" s="33" customFormat="1" ht="8.1" customHeight="1" x14ac:dyDescent="0.2">
      <c r="A278" s="360" t="s">
        <v>516</v>
      </c>
      <c r="B278" s="361"/>
      <c r="C278" s="385" t="s">
        <v>517</v>
      </c>
      <c r="D278" s="386"/>
      <c r="E278" s="386"/>
      <c r="F278" s="386"/>
      <c r="G278" s="387"/>
      <c r="H278" s="34" t="s">
        <v>331</v>
      </c>
      <c r="I278" s="36">
        <v>9.8631635602259902</v>
      </c>
      <c r="J278" s="36">
        <v>7.3341441999999999</v>
      </c>
      <c r="K278" s="35">
        <f t="shared" si="13"/>
        <v>-2.5290193602259903</v>
      </c>
      <c r="L278" s="112">
        <f t="shared" si="14"/>
        <v>0.7435894330674524</v>
      </c>
      <c r="M278" s="34"/>
      <c r="N278" s="146">
        <f t="shared" si="15"/>
        <v>0.2564105669325476</v>
      </c>
      <c r="O278" s="238"/>
      <c r="P278" s="238"/>
    </row>
    <row r="279" spans="1:16" s="33" customFormat="1" ht="8.1" customHeight="1" x14ac:dyDescent="0.2">
      <c r="A279" s="360" t="s">
        <v>518</v>
      </c>
      <c r="B279" s="361"/>
      <c r="C279" s="397" t="s">
        <v>485</v>
      </c>
      <c r="D279" s="398"/>
      <c r="E279" s="398"/>
      <c r="F279" s="398"/>
      <c r="G279" s="399"/>
      <c r="H279" s="34" t="s">
        <v>331</v>
      </c>
      <c r="I279" s="34" t="s">
        <v>135</v>
      </c>
      <c r="J279" s="34" t="s">
        <v>135</v>
      </c>
      <c r="K279" s="35" t="s">
        <v>135</v>
      </c>
      <c r="L279" s="112" t="s">
        <v>135</v>
      </c>
      <c r="M279" s="34"/>
      <c r="N279" s="146" t="e">
        <f t="shared" si="15"/>
        <v>#VALUE!</v>
      </c>
      <c r="O279" s="238"/>
    </row>
    <row r="280" spans="1:16" s="33" customFormat="1" ht="8.1" customHeight="1" x14ac:dyDescent="0.2">
      <c r="A280" s="360" t="s">
        <v>519</v>
      </c>
      <c r="B280" s="361"/>
      <c r="C280" s="376" t="s">
        <v>520</v>
      </c>
      <c r="D280" s="377"/>
      <c r="E280" s="377"/>
      <c r="F280" s="377"/>
      <c r="G280" s="378"/>
      <c r="H280" s="34" t="s">
        <v>331</v>
      </c>
      <c r="I280" s="36">
        <v>289.41443880257674</v>
      </c>
      <c r="J280" s="36">
        <v>190.67744261000001</v>
      </c>
      <c r="K280" s="35">
        <f t="shared" si="13"/>
        <v>-98.736996192576726</v>
      </c>
      <c r="L280" s="112">
        <f t="shared" si="14"/>
        <v>0.65883873451134245</v>
      </c>
      <c r="M280" s="34"/>
      <c r="N280" s="146">
        <f t="shared" si="15"/>
        <v>0.34116126548865755</v>
      </c>
      <c r="O280" s="238"/>
      <c r="P280" s="238"/>
    </row>
    <row r="281" spans="1:16" s="33" customFormat="1" ht="8.1" hidden="1" customHeight="1" x14ac:dyDescent="0.2">
      <c r="A281" s="360" t="s">
        <v>521</v>
      </c>
      <c r="B281" s="361"/>
      <c r="C281" s="382" t="s">
        <v>522</v>
      </c>
      <c r="D281" s="383"/>
      <c r="E281" s="383"/>
      <c r="F281" s="383"/>
      <c r="G281" s="384"/>
      <c r="H281" s="34" t="s">
        <v>331</v>
      </c>
      <c r="I281" s="34" t="s">
        <v>135</v>
      </c>
      <c r="J281" s="243" t="s">
        <v>135</v>
      </c>
      <c r="K281" s="35" t="e">
        <f t="shared" si="13"/>
        <v>#VALUE!</v>
      </c>
      <c r="L281" s="112" t="str">
        <f t="shared" si="14"/>
        <v>0,00%</v>
      </c>
      <c r="M281" s="34"/>
      <c r="N281" s="146">
        <f t="shared" si="15"/>
        <v>1</v>
      </c>
      <c r="O281" s="238"/>
    </row>
    <row r="282" spans="1:16" s="33" customFormat="1" ht="8.1" hidden="1" customHeight="1" x14ac:dyDescent="0.2">
      <c r="A282" s="360" t="s">
        <v>523</v>
      </c>
      <c r="B282" s="361"/>
      <c r="C282" s="397" t="s">
        <v>485</v>
      </c>
      <c r="D282" s="398"/>
      <c r="E282" s="398"/>
      <c r="F282" s="398"/>
      <c r="G282" s="399"/>
      <c r="H282" s="34" t="s">
        <v>331</v>
      </c>
      <c r="I282" s="34" t="s">
        <v>135</v>
      </c>
      <c r="J282" s="243" t="s">
        <v>135</v>
      </c>
      <c r="K282" s="35" t="e">
        <f t="shared" si="13"/>
        <v>#VALUE!</v>
      </c>
      <c r="L282" s="112" t="str">
        <f t="shared" si="14"/>
        <v>0,00%</v>
      </c>
      <c r="M282" s="34"/>
      <c r="N282" s="146">
        <f t="shared" si="15"/>
        <v>1</v>
      </c>
      <c r="O282" s="238"/>
    </row>
    <row r="283" spans="1:16" s="33" customFormat="1" ht="8.1" hidden="1" customHeight="1" x14ac:dyDescent="0.2">
      <c r="A283" s="360" t="s">
        <v>524</v>
      </c>
      <c r="B283" s="361"/>
      <c r="C283" s="382" t="s">
        <v>525</v>
      </c>
      <c r="D283" s="383"/>
      <c r="E283" s="383"/>
      <c r="F283" s="383"/>
      <c r="G283" s="384"/>
      <c r="H283" s="34" t="s">
        <v>331</v>
      </c>
      <c r="I283" s="34" t="s">
        <v>135</v>
      </c>
      <c r="J283" s="243" t="s">
        <v>135</v>
      </c>
      <c r="K283" s="35" t="e">
        <f t="shared" si="13"/>
        <v>#VALUE!</v>
      </c>
      <c r="L283" s="112" t="str">
        <f t="shared" si="14"/>
        <v>0,00%</v>
      </c>
      <c r="M283" s="34"/>
      <c r="N283" s="146">
        <f t="shared" si="15"/>
        <v>1</v>
      </c>
      <c r="O283" s="238"/>
    </row>
    <row r="284" spans="1:16" s="33" customFormat="1" ht="8.1" hidden="1" customHeight="1" x14ac:dyDescent="0.2">
      <c r="A284" s="360" t="s">
        <v>526</v>
      </c>
      <c r="B284" s="361"/>
      <c r="C284" s="397" t="s">
        <v>355</v>
      </c>
      <c r="D284" s="398"/>
      <c r="E284" s="398"/>
      <c r="F284" s="398"/>
      <c r="G284" s="399"/>
      <c r="H284" s="34" t="s">
        <v>331</v>
      </c>
      <c r="I284" s="34" t="s">
        <v>135</v>
      </c>
      <c r="J284" s="243" t="s">
        <v>135</v>
      </c>
      <c r="K284" s="35" t="e">
        <f t="shared" si="13"/>
        <v>#VALUE!</v>
      </c>
      <c r="L284" s="112" t="str">
        <f t="shared" si="14"/>
        <v>0,00%</v>
      </c>
      <c r="M284" s="34"/>
      <c r="N284" s="146">
        <f t="shared" si="15"/>
        <v>1</v>
      </c>
      <c r="O284" s="238"/>
    </row>
    <row r="285" spans="1:16" s="33" customFormat="1" ht="8.1" hidden="1" customHeight="1" x14ac:dyDescent="0.2">
      <c r="A285" s="360" t="s">
        <v>527</v>
      </c>
      <c r="B285" s="361"/>
      <c r="C285" s="394" t="s">
        <v>485</v>
      </c>
      <c r="D285" s="395"/>
      <c r="E285" s="395"/>
      <c r="F285" s="395"/>
      <c r="G285" s="396"/>
      <c r="H285" s="34" t="s">
        <v>331</v>
      </c>
      <c r="I285" s="34" t="s">
        <v>135</v>
      </c>
      <c r="J285" s="243" t="s">
        <v>135</v>
      </c>
      <c r="K285" s="35" t="e">
        <f t="shared" si="13"/>
        <v>#VALUE!</v>
      </c>
      <c r="L285" s="112" t="str">
        <f t="shared" si="14"/>
        <v>0,00%</v>
      </c>
      <c r="M285" s="34"/>
      <c r="N285" s="146">
        <f t="shared" si="15"/>
        <v>1</v>
      </c>
      <c r="O285" s="238"/>
    </row>
    <row r="286" spans="1:16" s="33" customFormat="1" ht="8.1" hidden="1" customHeight="1" x14ac:dyDescent="0.2">
      <c r="A286" s="360" t="s">
        <v>528</v>
      </c>
      <c r="B286" s="361"/>
      <c r="C286" s="397" t="s">
        <v>529</v>
      </c>
      <c r="D286" s="398"/>
      <c r="E286" s="398"/>
      <c r="F286" s="398"/>
      <c r="G286" s="399"/>
      <c r="H286" s="34" t="s">
        <v>331</v>
      </c>
      <c r="I286" s="34" t="s">
        <v>135</v>
      </c>
      <c r="J286" s="243" t="s">
        <v>135</v>
      </c>
      <c r="K286" s="35" t="e">
        <f t="shared" si="13"/>
        <v>#VALUE!</v>
      </c>
      <c r="L286" s="112" t="str">
        <f t="shared" si="14"/>
        <v>0,00%</v>
      </c>
      <c r="M286" s="34"/>
      <c r="N286" s="146">
        <f t="shared" si="15"/>
        <v>1</v>
      </c>
      <c r="O286" s="238"/>
    </row>
    <row r="287" spans="1:16" s="33" customFormat="1" ht="8.1" hidden="1" customHeight="1" x14ac:dyDescent="0.2">
      <c r="A287" s="360" t="s">
        <v>530</v>
      </c>
      <c r="B287" s="361"/>
      <c r="C287" s="394" t="s">
        <v>485</v>
      </c>
      <c r="D287" s="395"/>
      <c r="E287" s="395"/>
      <c r="F287" s="395"/>
      <c r="G287" s="396"/>
      <c r="H287" s="34" t="s">
        <v>331</v>
      </c>
      <c r="I287" s="34" t="s">
        <v>135</v>
      </c>
      <c r="J287" s="243" t="s">
        <v>135</v>
      </c>
      <c r="K287" s="35" t="e">
        <f t="shared" si="13"/>
        <v>#VALUE!</v>
      </c>
      <c r="L287" s="112" t="str">
        <f t="shared" si="14"/>
        <v>0,00%</v>
      </c>
      <c r="M287" s="34"/>
      <c r="N287" s="146">
        <f t="shared" si="15"/>
        <v>1</v>
      </c>
      <c r="O287" s="238"/>
    </row>
    <row r="288" spans="1:16" s="33" customFormat="1" ht="16.5" customHeight="1" x14ac:dyDescent="0.2">
      <c r="A288" s="360" t="s">
        <v>531</v>
      </c>
      <c r="B288" s="361"/>
      <c r="C288" s="382" t="s">
        <v>532</v>
      </c>
      <c r="D288" s="383"/>
      <c r="E288" s="383"/>
      <c r="F288" s="383"/>
      <c r="G288" s="384"/>
      <c r="H288" s="34" t="s">
        <v>331</v>
      </c>
      <c r="I288" s="34" t="s">
        <v>135</v>
      </c>
      <c r="J288" s="34" t="s">
        <v>135</v>
      </c>
      <c r="K288" s="35" t="s">
        <v>135</v>
      </c>
      <c r="L288" s="112" t="s">
        <v>135</v>
      </c>
      <c r="M288" s="34"/>
      <c r="N288" s="146" t="e">
        <f t="shared" si="15"/>
        <v>#VALUE!</v>
      </c>
      <c r="O288" s="238"/>
    </row>
    <row r="289" spans="1:16" s="33" customFormat="1" ht="8.1" customHeight="1" x14ac:dyDescent="0.2">
      <c r="A289" s="360" t="s">
        <v>533</v>
      </c>
      <c r="B289" s="361"/>
      <c r="C289" s="397" t="s">
        <v>485</v>
      </c>
      <c r="D289" s="398"/>
      <c r="E289" s="398"/>
      <c r="F289" s="398"/>
      <c r="G289" s="399"/>
      <c r="H289" s="34" t="s">
        <v>331</v>
      </c>
      <c r="I289" s="34" t="s">
        <v>135</v>
      </c>
      <c r="J289" s="34" t="s">
        <v>135</v>
      </c>
      <c r="K289" s="35" t="s">
        <v>135</v>
      </c>
      <c r="L289" s="112" t="str">
        <f t="shared" si="14"/>
        <v>0,00%</v>
      </c>
      <c r="M289" s="34"/>
      <c r="N289" s="146">
        <f t="shared" si="15"/>
        <v>1</v>
      </c>
      <c r="O289" s="238"/>
    </row>
    <row r="290" spans="1:16" s="33" customFormat="1" ht="8.1" customHeight="1" x14ac:dyDescent="0.2">
      <c r="A290" s="360" t="s">
        <v>534</v>
      </c>
      <c r="B290" s="361"/>
      <c r="C290" s="385" t="s">
        <v>535</v>
      </c>
      <c r="D290" s="386"/>
      <c r="E290" s="386"/>
      <c r="F290" s="386"/>
      <c r="G290" s="387"/>
      <c r="H290" s="34" t="s">
        <v>331</v>
      </c>
      <c r="I290" s="36">
        <v>1.4240762186904288</v>
      </c>
      <c r="J290" s="36">
        <v>1.1482844400000001</v>
      </c>
      <c r="K290" s="35">
        <f t="shared" si="13"/>
        <v>-0.2757917786904287</v>
      </c>
      <c r="L290" s="112">
        <f t="shared" si="14"/>
        <v>0.80633636383307838</v>
      </c>
      <c r="M290" s="34"/>
      <c r="N290" s="146">
        <f t="shared" si="15"/>
        <v>0.19366363616692162</v>
      </c>
      <c r="O290" s="238"/>
    </row>
    <row r="291" spans="1:16" s="33" customFormat="1" ht="8.1" customHeight="1" x14ac:dyDescent="0.2">
      <c r="A291" s="360" t="s">
        <v>536</v>
      </c>
      <c r="B291" s="361"/>
      <c r="C291" s="397" t="s">
        <v>485</v>
      </c>
      <c r="D291" s="398"/>
      <c r="E291" s="398"/>
      <c r="F291" s="398"/>
      <c r="G291" s="399"/>
      <c r="H291" s="34" t="s">
        <v>331</v>
      </c>
      <c r="I291" s="34" t="s">
        <v>135</v>
      </c>
      <c r="J291" s="34" t="s">
        <v>135</v>
      </c>
      <c r="K291" s="35" t="s">
        <v>135</v>
      </c>
      <c r="L291" s="112" t="s">
        <v>135</v>
      </c>
      <c r="M291" s="34"/>
      <c r="N291" s="146" t="e">
        <f t="shared" si="15"/>
        <v>#VALUE!</v>
      </c>
      <c r="O291" s="238"/>
    </row>
    <row r="292" spans="1:16" s="33" customFormat="1" ht="8.1" customHeight="1" x14ac:dyDescent="0.2">
      <c r="A292" s="360" t="s">
        <v>537</v>
      </c>
      <c r="B292" s="361"/>
      <c r="C292" s="385" t="s">
        <v>538</v>
      </c>
      <c r="D292" s="386"/>
      <c r="E292" s="386"/>
      <c r="F292" s="386"/>
      <c r="G292" s="387"/>
      <c r="H292" s="34" t="s">
        <v>331</v>
      </c>
      <c r="I292" s="36">
        <v>10.1639238888393</v>
      </c>
      <c r="J292" s="36">
        <v>8.3281867999999992</v>
      </c>
      <c r="K292" s="35">
        <f t="shared" si="13"/>
        <v>-1.8357370888393003</v>
      </c>
      <c r="L292" s="112">
        <f t="shared" si="14"/>
        <v>0.81938697013905537</v>
      </c>
      <c r="M292" s="34"/>
      <c r="N292" s="146">
        <f t="shared" si="15"/>
        <v>0.18061302986094463</v>
      </c>
      <c r="O292" s="238"/>
      <c r="P292" s="239"/>
    </row>
    <row r="293" spans="1:16" s="33" customFormat="1" ht="8.1" customHeight="1" x14ac:dyDescent="0.2">
      <c r="A293" s="360" t="s">
        <v>539</v>
      </c>
      <c r="B293" s="361"/>
      <c r="C293" s="397" t="s">
        <v>485</v>
      </c>
      <c r="D293" s="398"/>
      <c r="E293" s="398"/>
      <c r="F293" s="398"/>
      <c r="G293" s="399"/>
      <c r="H293" s="34" t="s">
        <v>331</v>
      </c>
      <c r="I293" s="34" t="s">
        <v>135</v>
      </c>
      <c r="J293" s="34" t="s">
        <v>135</v>
      </c>
      <c r="K293" s="35" t="s">
        <v>135</v>
      </c>
      <c r="L293" s="112" t="str">
        <f t="shared" si="14"/>
        <v>0,00%</v>
      </c>
      <c r="M293" s="34"/>
      <c r="N293" s="146">
        <f t="shared" si="15"/>
        <v>1</v>
      </c>
      <c r="O293" s="238"/>
    </row>
    <row r="294" spans="1:16" s="33" customFormat="1" ht="8.1" customHeight="1" x14ac:dyDescent="0.2">
      <c r="A294" s="360" t="s">
        <v>540</v>
      </c>
      <c r="B294" s="361"/>
      <c r="C294" s="385" t="s">
        <v>541</v>
      </c>
      <c r="D294" s="386"/>
      <c r="E294" s="386"/>
      <c r="F294" s="386"/>
      <c r="G294" s="387"/>
      <c r="H294" s="34" t="s">
        <v>331</v>
      </c>
      <c r="I294" s="36">
        <v>20.221065665006499</v>
      </c>
      <c r="J294" s="36">
        <v>27.90470655</v>
      </c>
      <c r="K294" s="35">
        <f t="shared" si="13"/>
        <v>7.6836408849935012</v>
      </c>
      <c r="L294" s="112">
        <f t="shared" si="14"/>
        <v>1.3799819956220409</v>
      </c>
      <c r="M294" s="34"/>
      <c r="N294" s="146">
        <f t="shared" si="15"/>
        <v>-0.37998199562204094</v>
      </c>
      <c r="O294" s="238"/>
    </row>
    <row r="295" spans="1:16" s="33" customFormat="1" ht="8.1" customHeight="1" x14ac:dyDescent="0.2">
      <c r="A295" s="360" t="s">
        <v>542</v>
      </c>
      <c r="B295" s="361"/>
      <c r="C295" s="397" t="s">
        <v>485</v>
      </c>
      <c r="D295" s="398"/>
      <c r="E295" s="398"/>
      <c r="F295" s="398"/>
      <c r="G295" s="399"/>
      <c r="H295" s="34" t="s">
        <v>331</v>
      </c>
      <c r="I295" s="34" t="s">
        <v>135</v>
      </c>
      <c r="J295" s="34" t="s">
        <v>135</v>
      </c>
      <c r="K295" s="35" t="s">
        <v>135</v>
      </c>
      <c r="L295" s="112" t="s">
        <v>135</v>
      </c>
      <c r="M295" s="34"/>
      <c r="N295" s="146" t="e">
        <f t="shared" si="15"/>
        <v>#VALUE!</v>
      </c>
      <c r="O295" s="238"/>
    </row>
    <row r="296" spans="1:16" s="33" customFormat="1" ht="8.1" customHeight="1" x14ac:dyDescent="0.2">
      <c r="A296" s="360" t="s">
        <v>543</v>
      </c>
      <c r="B296" s="361"/>
      <c r="C296" s="385" t="s">
        <v>544</v>
      </c>
      <c r="D296" s="386"/>
      <c r="E296" s="386"/>
      <c r="F296" s="386"/>
      <c r="G296" s="387"/>
      <c r="H296" s="34" t="s">
        <v>331</v>
      </c>
      <c r="I296" s="109">
        <v>0</v>
      </c>
      <c r="J296" s="36">
        <v>2.9136059200000002</v>
      </c>
      <c r="K296" s="35">
        <f t="shared" si="13"/>
        <v>2.9136059200000002</v>
      </c>
      <c r="L296" s="112" t="s">
        <v>135</v>
      </c>
      <c r="M296" s="34"/>
      <c r="N296" s="146" t="e">
        <f t="shared" si="15"/>
        <v>#VALUE!</v>
      </c>
      <c r="O296" s="238"/>
      <c r="P296" s="238"/>
    </row>
    <row r="297" spans="1:16" s="33" customFormat="1" ht="8.1" customHeight="1" x14ac:dyDescent="0.2">
      <c r="A297" s="360" t="s">
        <v>545</v>
      </c>
      <c r="B297" s="361"/>
      <c r="C297" s="397" t="s">
        <v>485</v>
      </c>
      <c r="D297" s="398"/>
      <c r="E297" s="398"/>
      <c r="F297" s="398"/>
      <c r="G297" s="399"/>
      <c r="H297" s="34" t="s">
        <v>331</v>
      </c>
      <c r="I297" s="34" t="s">
        <v>135</v>
      </c>
      <c r="J297" s="34" t="s">
        <v>135</v>
      </c>
      <c r="K297" s="35" t="s">
        <v>135</v>
      </c>
      <c r="L297" s="112" t="s">
        <v>135</v>
      </c>
      <c r="M297" s="34"/>
      <c r="N297" s="146" t="e">
        <f t="shared" si="15"/>
        <v>#VALUE!</v>
      </c>
      <c r="O297" s="238"/>
    </row>
    <row r="298" spans="1:16" s="33" customFormat="1" ht="16.5" customHeight="1" x14ac:dyDescent="0.2">
      <c r="A298" s="360" t="s">
        <v>546</v>
      </c>
      <c r="B298" s="361"/>
      <c r="C298" s="385" t="s">
        <v>547</v>
      </c>
      <c r="D298" s="386"/>
      <c r="E298" s="386"/>
      <c r="F298" s="386"/>
      <c r="G298" s="387"/>
      <c r="H298" s="34" t="s">
        <v>331</v>
      </c>
      <c r="I298" s="36">
        <v>84.771233145549289</v>
      </c>
      <c r="J298" s="36">
        <v>23.759666119999999</v>
      </c>
      <c r="K298" s="35">
        <f t="shared" si="13"/>
        <v>-61.01156702554929</v>
      </c>
      <c r="L298" s="112">
        <f t="shared" si="14"/>
        <v>0.28027982180234973</v>
      </c>
      <c r="M298" s="34"/>
      <c r="N298" s="146">
        <f t="shared" si="15"/>
        <v>0.71972017819765033</v>
      </c>
      <c r="O298" s="238"/>
      <c r="P298" s="238"/>
    </row>
    <row r="299" spans="1:16" s="33" customFormat="1" ht="8.1" customHeight="1" x14ac:dyDescent="0.2">
      <c r="A299" s="360" t="s">
        <v>548</v>
      </c>
      <c r="B299" s="361"/>
      <c r="C299" s="388" t="s">
        <v>485</v>
      </c>
      <c r="D299" s="389"/>
      <c r="E299" s="389"/>
      <c r="F299" s="389"/>
      <c r="G299" s="390"/>
      <c r="H299" s="34" t="s">
        <v>331</v>
      </c>
      <c r="I299" s="34" t="s">
        <v>135</v>
      </c>
      <c r="J299" s="34" t="s">
        <v>135</v>
      </c>
      <c r="K299" s="35" t="s">
        <v>135</v>
      </c>
      <c r="L299" s="112" t="s">
        <v>135</v>
      </c>
      <c r="M299" s="34"/>
      <c r="N299" s="146" t="e">
        <f t="shared" si="15"/>
        <v>#VALUE!</v>
      </c>
      <c r="O299" s="238"/>
    </row>
    <row r="300" spans="1:16" s="33" customFormat="1" ht="8.1" customHeight="1" x14ac:dyDescent="0.2">
      <c r="A300" s="360" t="s">
        <v>549</v>
      </c>
      <c r="B300" s="361"/>
      <c r="C300" s="385" t="s">
        <v>550</v>
      </c>
      <c r="D300" s="386"/>
      <c r="E300" s="386"/>
      <c r="F300" s="386"/>
      <c r="G300" s="387"/>
      <c r="H300" s="34" t="s">
        <v>331</v>
      </c>
      <c r="I300" s="36">
        <v>172.83413988449124</v>
      </c>
      <c r="J300" s="36">
        <f>J280-J290-J292-J294-J296-J298</f>
        <v>126.62299278000003</v>
      </c>
      <c r="K300" s="35">
        <f t="shared" si="13"/>
        <v>-46.211147104491204</v>
      </c>
      <c r="L300" s="112">
        <f t="shared" si="14"/>
        <v>0.73262720469824361</v>
      </c>
      <c r="M300" s="34"/>
      <c r="N300" s="146">
        <f t="shared" si="15"/>
        <v>0.26737279530175639</v>
      </c>
      <c r="O300" s="238"/>
      <c r="P300" s="238"/>
    </row>
    <row r="301" spans="1:16" s="33" customFormat="1" ht="8.1" customHeight="1" x14ac:dyDescent="0.2">
      <c r="A301" s="360" t="s">
        <v>551</v>
      </c>
      <c r="B301" s="361"/>
      <c r="C301" s="388" t="s">
        <v>485</v>
      </c>
      <c r="D301" s="389"/>
      <c r="E301" s="389"/>
      <c r="F301" s="389"/>
      <c r="G301" s="390"/>
      <c r="H301" s="34" t="s">
        <v>331</v>
      </c>
      <c r="I301" s="34" t="s">
        <v>135</v>
      </c>
      <c r="J301" s="34" t="s">
        <v>135</v>
      </c>
      <c r="K301" s="35" t="s">
        <v>135</v>
      </c>
      <c r="L301" s="112" t="s">
        <v>135</v>
      </c>
      <c r="M301" s="34"/>
      <c r="N301" s="146" t="e">
        <f t="shared" si="15"/>
        <v>#VALUE!</v>
      </c>
      <c r="O301" s="238"/>
    </row>
    <row r="302" spans="1:16" s="33" customFormat="1" ht="16.149999999999999" customHeight="1" x14ac:dyDescent="0.2">
      <c r="A302" s="360" t="s">
        <v>552</v>
      </c>
      <c r="B302" s="361"/>
      <c r="C302" s="376" t="s">
        <v>553</v>
      </c>
      <c r="D302" s="377"/>
      <c r="E302" s="377"/>
      <c r="F302" s="377"/>
      <c r="G302" s="378"/>
      <c r="H302" s="34" t="s">
        <v>53</v>
      </c>
      <c r="I302" s="39">
        <v>90.760031341498632</v>
      </c>
      <c r="J302" s="39">
        <f>((J164+J200+J219)/(J20*1.2))*100</f>
        <v>105.22622342337786</v>
      </c>
      <c r="K302" s="35">
        <f t="shared" si="13"/>
        <v>14.466192081879228</v>
      </c>
      <c r="L302" s="112">
        <f t="shared" si="14"/>
        <v>1.1593894566590435</v>
      </c>
      <c r="M302" s="39"/>
      <c r="N302" s="146">
        <f t="shared" si="15"/>
        <v>-0.15938945665904347</v>
      </c>
      <c r="O302" s="238"/>
      <c r="P302" s="238"/>
    </row>
    <row r="303" spans="1:16" s="33" customFormat="1" ht="8.1" hidden="1" customHeight="1" x14ac:dyDescent="0.2">
      <c r="A303" s="360" t="s">
        <v>554</v>
      </c>
      <c r="B303" s="361"/>
      <c r="C303" s="382" t="s">
        <v>555</v>
      </c>
      <c r="D303" s="383"/>
      <c r="E303" s="383"/>
      <c r="F303" s="383"/>
      <c r="G303" s="384"/>
      <c r="H303" s="34" t="s">
        <v>53</v>
      </c>
      <c r="I303" s="34" t="s">
        <v>135</v>
      </c>
      <c r="J303" s="34" t="s">
        <v>135</v>
      </c>
      <c r="K303" s="35" t="e">
        <f t="shared" si="13"/>
        <v>#VALUE!</v>
      </c>
      <c r="L303" s="112" t="str">
        <f t="shared" si="14"/>
        <v>0,00%</v>
      </c>
      <c r="M303" s="34"/>
      <c r="N303" s="146">
        <f t="shared" si="15"/>
        <v>1</v>
      </c>
    </row>
    <row r="304" spans="1:16" s="33" customFormat="1" ht="17.100000000000001" hidden="1" customHeight="1" x14ac:dyDescent="0.2">
      <c r="A304" s="360" t="s">
        <v>556</v>
      </c>
      <c r="B304" s="361"/>
      <c r="C304" s="382" t="s">
        <v>557</v>
      </c>
      <c r="D304" s="383"/>
      <c r="E304" s="383"/>
      <c r="F304" s="383"/>
      <c r="G304" s="384"/>
      <c r="H304" s="34" t="s">
        <v>53</v>
      </c>
      <c r="I304" s="34" t="s">
        <v>135</v>
      </c>
      <c r="J304" s="34" t="s">
        <v>135</v>
      </c>
      <c r="K304" s="35" t="e">
        <f t="shared" si="13"/>
        <v>#VALUE!</v>
      </c>
      <c r="L304" s="112" t="str">
        <f t="shared" si="14"/>
        <v>0,00%</v>
      </c>
      <c r="M304" s="34"/>
      <c r="N304" s="146">
        <f t="shared" si="15"/>
        <v>1</v>
      </c>
    </row>
    <row r="305" spans="1:16" s="33" customFormat="1" ht="17.100000000000001" hidden="1" customHeight="1" x14ac:dyDescent="0.2">
      <c r="A305" s="360" t="s">
        <v>558</v>
      </c>
      <c r="B305" s="361"/>
      <c r="C305" s="382" t="s">
        <v>559</v>
      </c>
      <c r="D305" s="383"/>
      <c r="E305" s="383"/>
      <c r="F305" s="383"/>
      <c r="G305" s="384"/>
      <c r="H305" s="34" t="s">
        <v>53</v>
      </c>
      <c r="I305" s="34" t="s">
        <v>135</v>
      </c>
      <c r="J305" s="34" t="s">
        <v>135</v>
      </c>
      <c r="K305" s="35" t="e">
        <f t="shared" si="13"/>
        <v>#VALUE!</v>
      </c>
      <c r="L305" s="112" t="str">
        <f t="shared" si="14"/>
        <v>0,00%</v>
      </c>
      <c r="M305" s="34"/>
      <c r="N305" s="146">
        <f t="shared" si="15"/>
        <v>1</v>
      </c>
    </row>
    <row r="306" spans="1:16" s="33" customFormat="1" ht="17.100000000000001" hidden="1" customHeight="1" x14ac:dyDescent="0.2">
      <c r="A306" s="360" t="s">
        <v>560</v>
      </c>
      <c r="B306" s="361"/>
      <c r="C306" s="382" t="s">
        <v>561</v>
      </c>
      <c r="D306" s="383"/>
      <c r="E306" s="383"/>
      <c r="F306" s="383"/>
      <c r="G306" s="384"/>
      <c r="H306" s="34" t="s">
        <v>53</v>
      </c>
      <c r="I306" s="34" t="s">
        <v>135</v>
      </c>
      <c r="J306" s="34" t="s">
        <v>135</v>
      </c>
      <c r="K306" s="35" t="e">
        <f t="shared" si="13"/>
        <v>#VALUE!</v>
      </c>
      <c r="L306" s="112" t="str">
        <f t="shared" si="14"/>
        <v>0,00%</v>
      </c>
      <c r="M306" s="34"/>
      <c r="N306" s="146">
        <f t="shared" si="15"/>
        <v>1</v>
      </c>
    </row>
    <row r="307" spans="1:16" s="33" customFormat="1" ht="8.1" hidden="1" customHeight="1" x14ac:dyDescent="0.2">
      <c r="A307" s="360" t="s">
        <v>562</v>
      </c>
      <c r="B307" s="361"/>
      <c r="C307" s="382" t="s">
        <v>563</v>
      </c>
      <c r="D307" s="383"/>
      <c r="E307" s="383"/>
      <c r="F307" s="383"/>
      <c r="G307" s="384"/>
      <c r="H307" s="34" t="s">
        <v>53</v>
      </c>
      <c r="I307" s="34" t="s">
        <v>135</v>
      </c>
      <c r="J307" s="34" t="s">
        <v>135</v>
      </c>
      <c r="K307" s="35" t="e">
        <f t="shared" si="13"/>
        <v>#VALUE!</v>
      </c>
      <c r="L307" s="112" t="str">
        <f t="shared" si="14"/>
        <v>0,00%</v>
      </c>
      <c r="M307" s="34"/>
      <c r="N307" s="146">
        <f t="shared" si="15"/>
        <v>1</v>
      </c>
    </row>
    <row r="308" spans="1:16" s="33" customFormat="1" ht="9" customHeight="1" thickBot="1" x14ac:dyDescent="0.25">
      <c r="A308" s="360" t="s">
        <v>564</v>
      </c>
      <c r="B308" s="361"/>
      <c r="C308" s="385" t="s">
        <v>565</v>
      </c>
      <c r="D308" s="386"/>
      <c r="E308" s="386"/>
      <c r="F308" s="386"/>
      <c r="G308" s="387"/>
      <c r="H308" s="34" t="s">
        <v>53</v>
      </c>
      <c r="I308" s="39">
        <v>90.491778960088297</v>
      </c>
      <c r="J308" s="39">
        <f>(J170/(J26*1.2))*100</f>
        <v>103.26582218589991</v>
      </c>
      <c r="K308" s="35">
        <f t="shared" si="13"/>
        <v>12.77404322581161</v>
      </c>
      <c r="L308" s="112">
        <f t="shared" si="14"/>
        <v>1.1411624721340228</v>
      </c>
      <c r="M308" s="39"/>
      <c r="N308" s="146">
        <f t="shared" si="15"/>
        <v>-0.14116247213402278</v>
      </c>
      <c r="O308" s="238"/>
      <c r="P308" s="238"/>
    </row>
    <row r="309" spans="1:16" s="33" customFormat="1" ht="8.1" hidden="1" customHeight="1" x14ac:dyDescent="0.2">
      <c r="A309" s="360" t="s">
        <v>566</v>
      </c>
      <c r="B309" s="361"/>
      <c r="C309" s="382" t="s">
        <v>567</v>
      </c>
      <c r="D309" s="383"/>
      <c r="E309" s="383"/>
      <c r="F309" s="383"/>
      <c r="G309" s="384"/>
      <c r="H309" s="34" t="s">
        <v>53</v>
      </c>
      <c r="I309" s="34" t="s">
        <v>135</v>
      </c>
      <c r="J309" s="34" t="s">
        <v>135</v>
      </c>
      <c r="K309" s="34"/>
      <c r="L309" s="112"/>
      <c r="M309" s="34"/>
      <c r="N309" s="146">
        <f t="shared" si="15"/>
        <v>1</v>
      </c>
    </row>
    <row r="310" spans="1:16" s="33" customFormat="1" ht="8.1" hidden="1" customHeight="1" x14ac:dyDescent="0.2">
      <c r="A310" s="360" t="s">
        <v>568</v>
      </c>
      <c r="B310" s="361"/>
      <c r="C310" s="382" t="s">
        <v>569</v>
      </c>
      <c r="D310" s="383"/>
      <c r="E310" s="383"/>
      <c r="F310" s="383"/>
      <c r="G310" s="384"/>
      <c r="H310" s="34" t="s">
        <v>53</v>
      </c>
      <c r="I310" s="34" t="s">
        <v>135</v>
      </c>
      <c r="J310" s="34" t="s">
        <v>135</v>
      </c>
      <c r="K310" s="34"/>
      <c r="L310" s="112"/>
      <c r="M310" s="34"/>
      <c r="N310" s="146">
        <f t="shared" si="15"/>
        <v>1</v>
      </c>
    </row>
    <row r="311" spans="1:16" s="33" customFormat="1" ht="8.1" hidden="1" customHeight="1" x14ac:dyDescent="0.2">
      <c r="A311" s="360" t="s">
        <v>570</v>
      </c>
      <c r="B311" s="361"/>
      <c r="C311" s="382" t="s">
        <v>571</v>
      </c>
      <c r="D311" s="383"/>
      <c r="E311" s="383"/>
      <c r="F311" s="383"/>
      <c r="G311" s="384"/>
      <c r="H311" s="34" t="s">
        <v>53</v>
      </c>
      <c r="I311" s="34" t="s">
        <v>135</v>
      </c>
      <c r="J311" s="34" t="s">
        <v>135</v>
      </c>
      <c r="K311" s="34"/>
      <c r="L311" s="112"/>
      <c r="M311" s="34"/>
      <c r="N311" s="146">
        <f t="shared" si="15"/>
        <v>1</v>
      </c>
    </row>
    <row r="312" spans="1:16" s="33" customFormat="1" ht="16.5" hidden="1" customHeight="1" x14ac:dyDescent="0.2">
      <c r="A312" s="360" t="s">
        <v>572</v>
      </c>
      <c r="B312" s="361"/>
      <c r="C312" s="382" t="s">
        <v>573</v>
      </c>
      <c r="D312" s="383"/>
      <c r="E312" s="383"/>
      <c r="F312" s="383"/>
      <c r="G312" s="384"/>
      <c r="H312" s="34" t="s">
        <v>53</v>
      </c>
      <c r="I312" s="34" t="s">
        <v>135</v>
      </c>
      <c r="J312" s="34" t="s">
        <v>135</v>
      </c>
      <c r="K312" s="34"/>
      <c r="L312" s="112"/>
      <c r="M312" s="34"/>
      <c r="N312" s="146">
        <f t="shared" si="15"/>
        <v>1</v>
      </c>
    </row>
    <row r="313" spans="1:16" s="33" customFormat="1" ht="8.1" hidden="1" customHeight="1" x14ac:dyDescent="0.2">
      <c r="A313" s="360" t="s">
        <v>574</v>
      </c>
      <c r="B313" s="361"/>
      <c r="C313" s="397" t="s">
        <v>157</v>
      </c>
      <c r="D313" s="398"/>
      <c r="E313" s="398"/>
      <c r="F313" s="398"/>
      <c r="G313" s="399"/>
      <c r="H313" s="34" t="s">
        <v>53</v>
      </c>
      <c r="I313" s="34" t="s">
        <v>135</v>
      </c>
      <c r="J313" s="34" t="s">
        <v>135</v>
      </c>
      <c r="K313" s="34"/>
      <c r="L313" s="112"/>
      <c r="M313" s="34"/>
      <c r="N313" s="146">
        <f t="shared" si="15"/>
        <v>1</v>
      </c>
    </row>
    <row r="314" spans="1:16" s="33" customFormat="1" ht="9" hidden="1" customHeight="1" thickBot="1" x14ac:dyDescent="0.25">
      <c r="A314" s="400" t="s">
        <v>575</v>
      </c>
      <c r="B314" s="401"/>
      <c r="C314" s="419" t="s">
        <v>159</v>
      </c>
      <c r="D314" s="420"/>
      <c r="E314" s="420"/>
      <c r="F314" s="420"/>
      <c r="G314" s="421"/>
      <c r="H314" s="46" t="s">
        <v>53</v>
      </c>
      <c r="I314" s="46" t="s">
        <v>135</v>
      </c>
      <c r="J314" s="46" t="s">
        <v>135</v>
      </c>
      <c r="K314" s="46"/>
      <c r="L314" s="114"/>
      <c r="M314" s="46"/>
      <c r="N314" s="146">
        <f t="shared" si="15"/>
        <v>1</v>
      </c>
    </row>
    <row r="315" spans="1:16" s="33" customFormat="1" ht="10.5" customHeight="1" thickBot="1" x14ac:dyDescent="0.25">
      <c r="A315" s="24"/>
      <c r="B315" s="25"/>
      <c r="C315" s="370" t="s">
        <v>576</v>
      </c>
      <c r="D315" s="370"/>
      <c r="E315" s="370"/>
      <c r="F315" s="370"/>
      <c r="G315" s="370"/>
      <c r="H315" s="26"/>
      <c r="I315" s="25"/>
      <c r="J315" s="25"/>
      <c r="K315" s="25"/>
      <c r="L315" s="116"/>
      <c r="M315" s="25"/>
      <c r="N315" s="146">
        <f t="shared" si="15"/>
        <v>1</v>
      </c>
    </row>
    <row r="316" spans="1:16" s="33" customFormat="1" ht="16.899999999999999" hidden="1" customHeight="1" x14ac:dyDescent="0.2">
      <c r="A316" s="360" t="s">
        <v>577</v>
      </c>
      <c r="B316" s="361"/>
      <c r="C316" s="422" t="s">
        <v>578</v>
      </c>
      <c r="D316" s="423"/>
      <c r="E316" s="423"/>
      <c r="F316" s="423"/>
      <c r="G316" s="424"/>
      <c r="H316" s="34" t="s">
        <v>135</v>
      </c>
      <c r="I316" s="34" t="s">
        <v>579</v>
      </c>
      <c r="J316" s="34" t="s">
        <v>579</v>
      </c>
      <c r="K316" s="34" t="s">
        <v>579</v>
      </c>
      <c r="L316" s="112" t="s">
        <v>579</v>
      </c>
      <c r="M316" s="34"/>
      <c r="N316" s="146" t="e">
        <f t="shared" si="15"/>
        <v>#VALUE!</v>
      </c>
    </row>
    <row r="317" spans="1:16" s="33" customFormat="1" ht="8.25" hidden="1" customHeight="1" x14ac:dyDescent="0.2">
      <c r="A317" s="360" t="s">
        <v>580</v>
      </c>
      <c r="B317" s="361"/>
      <c r="C317" s="362" t="s">
        <v>581</v>
      </c>
      <c r="D317" s="363"/>
      <c r="E317" s="363"/>
      <c r="F317" s="363"/>
      <c r="G317" s="364"/>
      <c r="H317" s="34" t="s">
        <v>75</v>
      </c>
      <c r="I317" s="34" t="s">
        <v>135</v>
      </c>
      <c r="J317" s="34" t="s">
        <v>135</v>
      </c>
      <c r="K317" s="34"/>
      <c r="L317" s="112"/>
      <c r="M317" s="34"/>
      <c r="N317" s="146">
        <f t="shared" si="15"/>
        <v>1</v>
      </c>
    </row>
    <row r="318" spans="1:16" s="33" customFormat="1" ht="8.25" hidden="1" customHeight="1" x14ac:dyDescent="0.2">
      <c r="A318" s="360" t="s">
        <v>582</v>
      </c>
      <c r="B318" s="361"/>
      <c r="C318" s="362" t="s">
        <v>583</v>
      </c>
      <c r="D318" s="363"/>
      <c r="E318" s="363"/>
      <c r="F318" s="363"/>
      <c r="G318" s="364"/>
      <c r="H318" s="34" t="s">
        <v>584</v>
      </c>
      <c r="I318" s="34" t="s">
        <v>135</v>
      </c>
      <c r="J318" s="34" t="s">
        <v>135</v>
      </c>
      <c r="K318" s="34"/>
      <c r="L318" s="112"/>
      <c r="M318" s="34"/>
      <c r="N318" s="146">
        <f t="shared" si="15"/>
        <v>1</v>
      </c>
    </row>
    <row r="319" spans="1:16" s="33" customFormat="1" ht="8.25" hidden="1" customHeight="1" x14ac:dyDescent="0.2">
      <c r="A319" s="360" t="s">
        <v>585</v>
      </c>
      <c r="B319" s="361"/>
      <c r="C319" s="362" t="s">
        <v>586</v>
      </c>
      <c r="D319" s="363"/>
      <c r="E319" s="363"/>
      <c r="F319" s="363"/>
      <c r="G319" s="364"/>
      <c r="H319" s="34" t="s">
        <v>75</v>
      </c>
      <c r="I319" s="34" t="s">
        <v>135</v>
      </c>
      <c r="J319" s="34" t="s">
        <v>135</v>
      </c>
      <c r="K319" s="34"/>
      <c r="L319" s="112"/>
      <c r="M319" s="34"/>
      <c r="N319" s="146">
        <f t="shared" si="15"/>
        <v>1</v>
      </c>
    </row>
    <row r="320" spans="1:16" s="33" customFormat="1" ht="8.25" hidden="1" customHeight="1" x14ac:dyDescent="0.2">
      <c r="A320" s="360" t="s">
        <v>587</v>
      </c>
      <c r="B320" s="361"/>
      <c r="C320" s="362" t="s">
        <v>588</v>
      </c>
      <c r="D320" s="363"/>
      <c r="E320" s="363"/>
      <c r="F320" s="363"/>
      <c r="G320" s="364"/>
      <c r="H320" s="34" t="s">
        <v>584</v>
      </c>
      <c r="I320" s="34" t="s">
        <v>135</v>
      </c>
      <c r="J320" s="34" t="s">
        <v>135</v>
      </c>
      <c r="K320" s="34"/>
      <c r="L320" s="112"/>
      <c r="M320" s="34"/>
      <c r="N320" s="146">
        <f t="shared" si="15"/>
        <v>1</v>
      </c>
    </row>
    <row r="321" spans="1:14" s="33" customFormat="1" ht="8.25" hidden="1" customHeight="1" x14ac:dyDescent="0.2">
      <c r="A321" s="360" t="s">
        <v>589</v>
      </c>
      <c r="B321" s="361"/>
      <c r="C321" s="362" t="s">
        <v>590</v>
      </c>
      <c r="D321" s="363"/>
      <c r="E321" s="363"/>
      <c r="F321" s="363"/>
      <c r="G321" s="364"/>
      <c r="H321" s="34" t="s">
        <v>591</v>
      </c>
      <c r="I321" s="34" t="s">
        <v>135</v>
      </c>
      <c r="J321" s="34" t="s">
        <v>135</v>
      </c>
      <c r="K321" s="34"/>
      <c r="L321" s="112"/>
      <c r="M321" s="34"/>
      <c r="N321" s="146">
        <f t="shared" si="15"/>
        <v>1</v>
      </c>
    </row>
    <row r="322" spans="1:14" s="33" customFormat="1" ht="8.25" hidden="1" customHeight="1" x14ac:dyDescent="0.2">
      <c r="A322" s="360" t="s">
        <v>592</v>
      </c>
      <c r="B322" s="361"/>
      <c r="C322" s="362" t="s">
        <v>593</v>
      </c>
      <c r="D322" s="363"/>
      <c r="E322" s="363"/>
      <c r="F322" s="363"/>
      <c r="G322" s="364"/>
      <c r="H322" s="34" t="s">
        <v>135</v>
      </c>
      <c r="I322" s="34" t="s">
        <v>579</v>
      </c>
      <c r="J322" s="34" t="s">
        <v>579</v>
      </c>
      <c r="K322" s="34" t="s">
        <v>579</v>
      </c>
      <c r="L322" s="112" t="s">
        <v>579</v>
      </c>
      <c r="M322" s="34"/>
      <c r="N322" s="146" t="e">
        <f t="shared" si="15"/>
        <v>#VALUE!</v>
      </c>
    </row>
    <row r="323" spans="1:14" s="33" customFormat="1" ht="8.1" hidden="1" customHeight="1" x14ac:dyDescent="0.2">
      <c r="A323" s="360" t="s">
        <v>594</v>
      </c>
      <c r="B323" s="361"/>
      <c r="C323" s="382" t="s">
        <v>595</v>
      </c>
      <c r="D323" s="383"/>
      <c r="E323" s="383"/>
      <c r="F323" s="383"/>
      <c r="G323" s="384"/>
      <c r="H323" s="34" t="s">
        <v>591</v>
      </c>
      <c r="I323" s="34" t="s">
        <v>135</v>
      </c>
      <c r="J323" s="34" t="s">
        <v>135</v>
      </c>
      <c r="K323" s="34"/>
      <c r="L323" s="112"/>
      <c r="M323" s="34"/>
      <c r="N323" s="146">
        <f t="shared" si="15"/>
        <v>1</v>
      </c>
    </row>
    <row r="324" spans="1:14" s="33" customFormat="1" ht="8.1" hidden="1" customHeight="1" x14ac:dyDescent="0.2">
      <c r="A324" s="360" t="s">
        <v>596</v>
      </c>
      <c r="B324" s="361"/>
      <c r="C324" s="382" t="s">
        <v>597</v>
      </c>
      <c r="D324" s="383"/>
      <c r="E324" s="383"/>
      <c r="F324" s="383"/>
      <c r="G324" s="384"/>
      <c r="H324" s="34" t="s">
        <v>598</v>
      </c>
      <c r="I324" s="34" t="s">
        <v>135</v>
      </c>
      <c r="J324" s="34" t="s">
        <v>135</v>
      </c>
      <c r="K324" s="34"/>
      <c r="L324" s="112"/>
      <c r="M324" s="34"/>
      <c r="N324" s="146">
        <f t="shared" si="15"/>
        <v>1</v>
      </c>
    </row>
    <row r="325" spans="1:14" s="33" customFormat="1" ht="8.25" hidden="1" customHeight="1" x14ac:dyDescent="0.2">
      <c r="A325" s="360" t="s">
        <v>599</v>
      </c>
      <c r="B325" s="361"/>
      <c r="C325" s="362" t="s">
        <v>600</v>
      </c>
      <c r="D325" s="363"/>
      <c r="E325" s="363"/>
      <c r="F325" s="363"/>
      <c r="G325" s="364"/>
      <c r="H325" s="34" t="s">
        <v>135</v>
      </c>
      <c r="I325" s="34" t="s">
        <v>579</v>
      </c>
      <c r="J325" s="34" t="s">
        <v>579</v>
      </c>
      <c r="K325" s="34" t="s">
        <v>579</v>
      </c>
      <c r="L325" s="112" t="s">
        <v>579</v>
      </c>
      <c r="M325" s="34"/>
      <c r="N325" s="146" t="e">
        <f t="shared" si="15"/>
        <v>#VALUE!</v>
      </c>
    </row>
    <row r="326" spans="1:14" s="33" customFormat="1" ht="8.1" hidden="1" customHeight="1" x14ac:dyDescent="0.2">
      <c r="A326" s="360" t="s">
        <v>601</v>
      </c>
      <c r="B326" s="361"/>
      <c r="C326" s="382" t="s">
        <v>595</v>
      </c>
      <c r="D326" s="383"/>
      <c r="E326" s="383"/>
      <c r="F326" s="383"/>
      <c r="G326" s="384"/>
      <c r="H326" s="34" t="s">
        <v>591</v>
      </c>
      <c r="I326" s="34" t="s">
        <v>135</v>
      </c>
      <c r="J326" s="34" t="s">
        <v>135</v>
      </c>
      <c r="K326" s="34"/>
      <c r="L326" s="112"/>
      <c r="M326" s="34"/>
      <c r="N326" s="146">
        <f t="shared" si="15"/>
        <v>1</v>
      </c>
    </row>
    <row r="327" spans="1:14" s="33" customFormat="1" ht="8.1" hidden="1" customHeight="1" x14ac:dyDescent="0.2">
      <c r="A327" s="360" t="s">
        <v>602</v>
      </c>
      <c r="B327" s="361"/>
      <c r="C327" s="382" t="s">
        <v>603</v>
      </c>
      <c r="D327" s="383"/>
      <c r="E327" s="383"/>
      <c r="F327" s="383"/>
      <c r="G327" s="384"/>
      <c r="H327" s="34" t="s">
        <v>75</v>
      </c>
      <c r="I327" s="34" t="s">
        <v>135</v>
      </c>
      <c r="J327" s="34" t="s">
        <v>135</v>
      </c>
      <c r="K327" s="34"/>
      <c r="L327" s="112"/>
      <c r="M327" s="34"/>
      <c r="N327" s="146">
        <f t="shared" si="15"/>
        <v>1</v>
      </c>
    </row>
    <row r="328" spans="1:14" s="33" customFormat="1" ht="8.1" hidden="1" customHeight="1" x14ac:dyDescent="0.2">
      <c r="A328" s="360" t="s">
        <v>604</v>
      </c>
      <c r="B328" s="361"/>
      <c r="C328" s="382" t="s">
        <v>597</v>
      </c>
      <c r="D328" s="383"/>
      <c r="E328" s="383"/>
      <c r="F328" s="383"/>
      <c r="G328" s="384"/>
      <c r="H328" s="34" t="s">
        <v>598</v>
      </c>
      <c r="I328" s="34" t="s">
        <v>135</v>
      </c>
      <c r="J328" s="34" t="s">
        <v>135</v>
      </c>
      <c r="K328" s="34"/>
      <c r="L328" s="112"/>
      <c r="M328" s="34"/>
      <c r="N328" s="146">
        <f t="shared" si="15"/>
        <v>1</v>
      </c>
    </row>
    <row r="329" spans="1:14" s="33" customFormat="1" ht="8.25" hidden="1" customHeight="1" x14ac:dyDescent="0.2">
      <c r="A329" s="360" t="s">
        <v>605</v>
      </c>
      <c r="B329" s="361"/>
      <c r="C329" s="362" t="s">
        <v>606</v>
      </c>
      <c r="D329" s="363"/>
      <c r="E329" s="363"/>
      <c r="F329" s="363"/>
      <c r="G329" s="364"/>
      <c r="H329" s="34" t="s">
        <v>135</v>
      </c>
      <c r="I329" s="34" t="s">
        <v>579</v>
      </c>
      <c r="J329" s="34" t="s">
        <v>579</v>
      </c>
      <c r="K329" s="34" t="s">
        <v>579</v>
      </c>
      <c r="L329" s="112" t="s">
        <v>579</v>
      </c>
      <c r="M329" s="34"/>
      <c r="N329" s="146" t="e">
        <f t="shared" si="15"/>
        <v>#VALUE!</v>
      </c>
    </row>
    <row r="330" spans="1:14" s="33" customFormat="1" ht="8.1" hidden="1" customHeight="1" x14ac:dyDescent="0.2">
      <c r="A330" s="360" t="s">
        <v>607</v>
      </c>
      <c r="B330" s="361"/>
      <c r="C330" s="382" t="s">
        <v>595</v>
      </c>
      <c r="D330" s="383"/>
      <c r="E330" s="383"/>
      <c r="F330" s="383"/>
      <c r="G330" s="384"/>
      <c r="H330" s="34" t="s">
        <v>591</v>
      </c>
      <c r="I330" s="34" t="s">
        <v>135</v>
      </c>
      <c r="J330" s="34" t="s">
        <v>135</v>
      </c>
      <c r="K330" s="34"/>
      <c r="L330" s="112"/>
      <c r="M330" s="34"/>
      <c r="N330" s="146">
        <f t="shared" si="15"/>
        <v>1</v>
      </c>
    </row>
    <row r="331" spans="1:14" s="33" customFormat="1" ht="8.1" hidden="1" customHeight="1" x14ac:dyDescent="0.2">
      <c r="A331" s="360" t="s">
        <v>608</v>
      </c>
      <c r="B331" s="361"/>
      <c r="C331" s="382" t="s">
        <v>597</v>
      </c>
      <c r="D331" s="383"/>
      <c r="E331" s="383"/>
      <c r="F331" s="383"/>
      <c r="G331" s="384"/>
      <c r="H331" s="34" t="s">
        <v>598</v>
      </c>
      <c r="I331" s="34" t="s">
        <v>135</v>
      </c>
      <c r="J331" s="34" t="s">
        <v>135</v>
      </c>
      <c r="K331" s="34"/>
      <c r="L331" s="112"/>
      <c r="M331" s="34"/>
      <c r="N331" s="146">
        <f t="shared" si="15"/>
        <v>1</v>
      </c>
    </row>
    <row r="332" spans="1:14" s="33" customFormat="1" ht="8.25" hidden="1" customHeight="1" x14ac:dyDescent="0.2">
      <c r="A332" s="360" t="s">
        <v>609</v>
      </c>
      <c r="B332" s="361"/>
      <c r="C332" s="362" t="s">
        <v>610</v>
      </c>
      <c r="D332" s="363"/>
      <c r="E332" s="363"/>
      <c r="F332" s="363"/>
      <c r="G332" s="364"/>
      <c r="H332" s="34" t="s">
        <v>135</v>
      </c>
      <c r="I332" s="34" t="s">
        <v>579</v>
      </c>
      <c r="J332" s="34" t="s">
        <v>579</v>
      </c>
      <c r="K332" s="34" t="s">
        <v>579</v>
      </c>
      <c r="L332" s="112" t="s">
        <v>579</v>
      </c>
      <c r="M332" s="34"/>
      <c r="N332" s="146" t="e">
        <f t="shared" si="15"/>
        <v>#VALUE!</v>
      </c>
    </row>
    <row r="333" spans="1:14" s="33" customFormat="1" ht="8.1" hidden="1" customHeight="1" x14ac:dyDescent="0.2">
      <c r="A333" s="360" t="s">
        <v>611</v>
      </c>
      <c r="B333" s="361"/>
      <c r="C333" s="382" t="s">
        <v>595</v>
      </c>
      <c r="D333" s="383"/>
      <c r="E333" s="383"/>
      <c r="F333" s="383"/>
      <c r="G333" s="384"/>
      <c r="H333" s="34" t="s">
        <v>591</v>
      </c>
      <c r="I333" s="34" t="s">
        <v>135</v>
      </c>
      <c r="J333" s="34" t="s">
        <v>135</v>
      </c>
      <c r="K333" s="34"/>
      <c r="L333" s="112"/>
      <c r="M333" s="34"/>
      <c r="N333" s="146">
        <f t="shared" si="15"/>
        <v>1</v>
      </c>
    </row>
    <row r="334" spans="1:14" s="33" customFormat="1" ht="8.1" hidden="1" customHeight="1" x14ac:dyDescent="0.2">
      <c r="A334" s="360" t="s">
        <v>612</v>
      </c>
      <c r="B334" s="361"/>
      <c r="C334" s="382" t="s">
        <v>603</v>
      </c>
      <c r="D334" s="383"/>
      <c r="E334" s="383"/>
      <c r="F334" s="383"/>
      <c r="G334" s="384"/>
      <c r="H334" s="34" t="s">
        <v>75</v>
      </c>
      <c r="I334" s="34" t="s">
        <v>135</v>
      </c>
      <c r="J334" s="34" t="s">
        <v>135</v>
      </c>
      <c r="K334" s="34"/>
      <c r="L334" s="112"/>
      <c r="M334" s="34"/>
      <c r="N334" s="146">
        <f t="shared" si="15"/>
        <v>1</v>
      </c>
    </row>
    <row r="335" spans="1:14" s="33" customFormat="1" ht="8.1" hidden="1" customHeight="1" x14ac:dyDescent="0.2">
      <c r="A335" s="360" t="s">
        <v>613</v>
      </c>
      <c r="B335" s="361"/>
      <c r="C335" s="382" t="s">
        <v>597</v>
      </c>
      <c r="D335" s="383"/>
      <c r="E335" s="383"/>
      <c r="F335" s="383"/>
      <c r="G335" s="384"/>
      <c r="H335" s="34" t="s">
        <v>598</v>
      </c>
      <c r="I335" s="34" t="s">
        <v>135</v>
      </c>
      <c r="J335" s="34" t="s">
        <v>135</v>
      </c>
      <c r="K335" s="34"/>
      <c r="L335" s="112"/>
      <c r="M335" s="34"/>
      <c r="N335" s="146">
        <f t="shared" si="15"/>
        <v>1</v>
      </c>
    </row>
    <row r="336" spans="1:14" s="33" customFormat="1" ht="10.5" customHeight="1" x14ac:dyDescent="0.2">
      <c r="A336" s="360" t="s">
        <v>614</v>
      </c>
      <c r="B336" s="361"/>
      <c r="C336" s="379" t="s">
        <v>615</v>
      </c>
      <c r="D336" s="380"/>
      <c r="E336" s="380"/>
      <c r="F336" s="380"/>
      <c r="G336" s="381"/>
      <c r="H336" s="34" t="s">
        <v>135</v>
      </c>
      <c r="I336" s="34" t="s">
        <v>579</v>
      </c>
      <c r="J336" s="34" t="s">
        <v>579</v>
      </c>
      <c r="K336" s="34" t="s">
        <v>579</v>
      </c>
      <c r="L336" s="112" t="s">
        <v>579</v>
      </c>
      <c r="M336" s="34"/>
      <c r="N336" s="146" t="e">
        <f t="shared" si="15"/>
        <v>#VALUE!</v>
      </c>
    </row>
    <row r="337" spans="1:16" s="33" customFormat="1" ht="15" customHeight="1" x14ac:dyDescent="0.2">
      <c r="A337" s="360" t="s">
        <v>616</v>
      </c>
      <c r="B337" s="361"/>
      <c r="C337" s="376" t="s">
        <v>617</v>
      </c>
      <c r="D337" s="377"/>
      <c r="E337" s="377"/>
      <c r="F337" s="377"/>
      <c r="G337" s="378"/>
      <c r="H337" s="34" t="s">
        <v>591</v>
      </c>
      <c r="I337" s="36">
        <v>273.017</v>
      </c>
      <c r="J337" s="36">
        <v>143.18149799999998</v>
      </c>
      <c r="K337" s="35">
        <f t="shared" ref="K337:K364" si="16">J337-I337</f>
        <v>-129.83550200000002</v>
      </c>
      <c r="L337" s="112">
        <f t="shared" ref="L337:L364" si="17">IFERROR(J337/I337,"0,00%")</f>
        <v>0.52444169410696029</v>
      </c>
      <c r="M337" s="35"/>
      <c r="N337" s="146">
        <f t="shared" si="15"/>
        <v>0.47555830589303971</v>
      </c>
      <c r="O337" s="238"/>
      <c r="P337" s="239"/>
    </row>
    <row r="338" spans="1:16" s="33" customFormat="1" ht="19.5" customHeight="1" x14ac:dyDescent="0.2">
      <c r="A338" s="360" t="s">
        <v>618</v>
      </c>
      <c r="B338" s="361"/>
      <c r="C338" s="382" t="s">
        <v>619</v>
      </c>
      <c r="D338" s="383"/>
      <c r="E338" s="383"/>
      <c r="F338" s="383"/>
      <c r="G338" s="384"/>
      <c r="H338" s="34" t="s">
        <v>591</v>
      </c>
      <c r="I338" s="34" t="s">
        <v>135</v>
      </c>
      <c r="J338" s="34" t="s">
        <v>135</v>
      </c>
      <c r="K338" s="35" t="s">
        <v>135</v>
      </c>
      <c r="L338" s="112" t="s">
        <v>135</v>
      </c>
      <c r="M338" s="36"/>
      <c r="N338" s="146" t="e">
        <f t="shared" si="15"/>
        <v>#VALUE!</v>
      </c>
    </row>
    <row r="339" spans="1:16" s="33" customFormat="1" ht="9.75" customHeight="1" x14ac:dyDescent="0.2">
      <c r="A339" s="360" t="s">
        <v>620</v>
      </c>
      <c r="B339" s="361"/>
      <c r="C339" s="388" t="s">
        <v>621</v>
      </c>
      <c r="D339" s="389"/>
      <c r="E339" s="389"/>
      <c r="F339" s="389"/>
      <c r="G339" s="390"/>
      <c r="H339" s="34" t="s">
        <v>591</v>
      </c>
      <c r="I339" s="36">
        <v>273.017</v>
      </c>
      <c r="J339" s="36">
        <v>143.18149799999998</v>
      </c>
      <c r="K339" s="35">
        <f t="shared" si="16"/>
        <v>-129.83550200000002</v>
      </c>
      <c r="L339" s="112">
        <f t="shared" si="17"/>
        <v>0.52444169410696029</v>
      </c>
      <c r="M339" s="35"/>
      <c r="N339" s="146">
        <f t="shared" si="15"/>
        <v>0.47555830589303971</v>
      </c>
      <c r="O339" s="238"/>
      <c r="P339" s="239"/>
    </row>
    <row r="340" spans="1:16" s="33" customFormat="1" ht="8.1" customHeight="1" x14ac:dyDescent="0.2">
      <c r="A340" s="360" t="s">
        <v>622</v>
      </c>
      <c r="B340" s="361"/>
      <c r="C340" s="397" t="s">
        <v>623</v>
      </c>
      <c r="D340" s="398"/>
      <c r="E340" s="398"/>
      <c r="F340" s="398"/>
      <c r="G340" s="399"/>
      <c r="H340" s="34" t="s">
        <v>591</v>
      </c>
      <c r="I340" s="34" t="s">
        <v>135</v>
      </c>
      <c r="J340" s="34" t="s">
        <v>135</v>
      </c>
      <c r="K340" s="35" t="s">
        <v>135</v>
      </c>
      <c r="L340" s="112" t="s">
        <v>135</v>
      </c>
      <c r="M340" s="36"/>
      <c r="N340" s="146" t="e">
        <f t="shared" si="15"/>
        <v>#VALUE!</v>
      </c>
    </row>
    <row r="341" spans="1:16" s="33" customFormat="1" ht="15" customHeight="1" x14ac:dyDescent="0.2">
      <c r="A341" s="360" t="s">
        <v>624</v>
      </c>
      <c r="B341" s="361"/>
      <c r="C341" s="376" t="s">
        <v>625</v>
      </c>
      <c r="D341" s="377"/>
      <c r="E341" s="377"/>
      <c r="F341" s="377"/>
      <c r="G341" s="378"/>
      <c r="H341" s="34" t="s">
        <v>591</v>
      </c>
      <c r="I341" s="36">
        <v>56.872999999999998</v>
      </c>
      <c r="J341" s="36">
        <v>31.212406000000001</v>
      </c>
      <c r="K341" s="35">
        <f t="shared" si="16"/>
        <v>-25.660593999999996</v>
      </c>
      <c r="L341" s="112">
        <f t="shared" si="17"/>
        <v>0.54880885481687269</v>
      </c>
      <c r="M341" s="36"/>
      <c r="N341" s="146">
        <f t="shared" ref="N341:N404" si="18">100%-L341</f>
        <v>0.45119114518312731</v>
      </c>
      <c r="P341" s="239"/>
    </row>
    <row r="342" spans="1:16" s="33" customFormat="1" ht="13.15" customHeight="1" x14ac:dyDescent="0.2">
      <c r="A342" s="360" t="s">
        <v>626</v>
      </c>
      <c r="B342" s="361"/>
      <c r="C342" s="376" t="s">
        <v>627</v>
      </c>
      <c r="D342" s="377"/>
      <c r="E342" s="377"/>
      <c r="F342" s="377"/>
      <c r="G342" s="378"/>
      <c r="H342" s="34" t="s">
        <v>75</v>
      </c>
      <c r="I342" s="36">
        <v>37.97</v>
      </c>
      <c r="J342" s="36">
        <f>(44.948+41.255+41.194+39.42+37.181+34.205)/6</f>
        <v>39.700499999999998</v>
      </c>
      <c r="K342" s="35">
        <f t="shared" si="16"/>
        <v>1.7304999999999993</v>
      </c>
      <c r="L342" s="112">
        <f t="shared" si="17"/>
        <v>1.0455754543060312</v>
      </c>
      <c r="M342" s="36"/>
      <c r="N342" s="146">
        <f t="shared" si="18"/>
        <v>-4.557545430603116E-2</v>
      </c>
      <c r="O342" s="242"/>
      <c r="P342" s="240"/>
    </row>
    <row r="343" spans="1:16" s="33" customFormat="1" ht="16.149999999999999" customHeight="1" x14ac:dyDescent="0.2">
      <c r="A343" s="360" t="s">
        <v>628</v>
      </c>
      <c r="B343" s="361"/>
      <c r="C343" s="382" t="s">
        <v>629</v>
      </c>
      <c r="D343" s="383"/>
      <c r="E343" s="383"/>
      <c r="F343" s="383"/>
      <c r="G343" s="384"/>
      <c r="H343" s="34" t="s">
        <v>75</v>
      </c>
      <c r="I343" s="34" t="s">
        <v>135</v>
      </c>
      <c r="J343" s="34" t="s">
        <v>135</v>
      </c>
      <c r="K343" s="35" t="s">
        <v>135</v>
      </c>
      <c r="L343" s="112" t="s">
        <v>135</v>
      </c>
      <c r="M343" s="36"/>
      <c r="N343" s="146" t="e">
        <f t="shared" si="18"/>
        <v>#VALUE!</v>
      </c>
    </row>
    <row r="344" spans="1:16" s="33" customFormat="1" ht="9.75" customHeight="1" x14ac:dyDescent="0.2">
      <c r="A344" s="360" t="s">
        <v>630</v>
      </c>
      <c r="B344" s="361"/>
      <c r="C344" s="397" t="s">
        <v>621</v>
      </c>
      <c r="D344" s="398"/>
      <c r="E344" s="398"/>
      <c r="F344" s="398"/>
      <c r="G344" s="399"/>
      <c r="H344" s="34" t="s">
        <v>75</v>
      </c>
      <c r="I344" s="36">
        <v>37.97</v>
      </c>
      <c r="J344" s="36">
        <f>J342</f>
        <v>39.700499999999998</v>
      </c>
      <c r="K344" s="35" t="s">
        <v>135</v>
      </c>
      <c r="L344" s="112">
        <f>IFERROR(J344/I344,"0,00%")</f>
        <v>1.0455754543060312</v>
      </c>
      <c r="M344" s="36"/>
      <c r="N344" s="146">
        <f t="shared" si="18"/>
        <v>-4.557545430603116E-2</v>
      </c>
    </row>
    <row r="345" spans="1:16" s="33" customFormat="1" ht="13.15" customHeight="1" x14ac:dyDescent="0.2">
      <c r="A345" s="360" t="s">
        <v>631</v>
      </c>
      <c r="B345" s="361"/>
      <c r="C345" s="397" t="s">
        <v>623</v>
      </c>
      <c r="D345" s="398"/>
      <c r="E345" s="398"/>
      <c r="F345" s="398"/>
      <c r="G345" s="399"/>
      <c r="H345" s="34" t="s">
        <v>75</v>
      </c>
      <c r="I345" s="34" t="s">
        <v>135</v>
      </c>
      <c r="J345" s="34" t="s">
        <v>135</v>
      </c>
      <c r="K345" s="35" t="s">
        <v>135</v>
      </c>
      <c r="L345" s="112" t="s">
        <v>135</v>
      </c>
      <c r="M345" s="34"/>
      <c r="N345" s="146" t="e">
        <f t="shared" si="18"/>
        <v>#VALUE!</v>
      </c>
    </row>
    <row r="346" spans="1:16" s="33" customFormat="1" ht="15" customHeight="1" x14ac:dyDescent="0.2">
      <c r="A346" s="360" t="s">
        <v>632</v>
      </c>
      <c r="B346" s="361"/>
      <c r="C346" s="376" t="s">
        <v>633</v>
      </c>
      <c r="D346" s="377"/>
      <c r="E346" s="377"/>
      <c r="F346" s="377"/>
      <c r="G346" s="378"/>
      <c r="H346" s="34" t="s">
        <v>634</v>
      </c>
      <c r="I346" s="35">
        <v>10614.94</v>
      </c>
      <c r="J346" s="35">
        <v>10614.94</v>
      </c>
      <c r="K346" s="35">
        <f t="shared" si="16"/>
        <v>0</v>
      </c>
      <c r="L346" s="112">
        <f t="shared" si="17"/>
        <v>1</v>
      </c>
      <c r="M346" s="35"/>
      <c r="N346" s="146">
        <f t="shared" si="18"/>
        <v>0</v>
      </c>
      <c r="O346" s="238"/>
    </row>
    <row r="347" spans="1:16" s="33" customFormat="1" ht="19.149999999999999" customHeight="1" x14ac:dyDescent="0.2">
      <c r="A347" s="360" t="s">
        <v>635</v>
      </c>
      <c r="B347" s="361"/>
      <c r="C347" s="376" t="s">
        <v>636</v>
      </c>
      <c r="D347" s="377"/>
      <c r="E347" s="377"/>
      <c r="F347" s="377"/>
      <c r="G347" s="378"/>
      <c r="H347" s="34" t="s">
        <v>637</v>
      </c>
      <c r="I347" s="36">
        <v>701.73550235667699</v>
      </c>
      <c r="J347" s="36">
        <f>J26-J60-J61-J54</f>
        <v>274.48191109096001</v>
      </c>
      <c r="K347" s="35">
        <f t="shared" si="16"/>
        <v>-427.25359126571698</v>
      </c>
      <c r="L347" s="112">
        <f t="shared" si="17"/>
        <v>0.39114724874137374</v>
      </c>
      <c r="M347" s="35"/>
      <c r="N347" s="146">
        <f t="shared" si="18"/>
        <v>0.60885275125862626</v>
      </c>
      <c r="O347" s="238"/>
      <c r="P347" s="238"/>
    </row>
    <row r="348" spans="1:16" s="33" customFormat="1" ht="9" hidden="1" customHeight="1" x14ac:dyDescent="0.2">
      <c r="A348" s="360" t="s">
        <v>638</v>
      </c>
      <c r="B348" s="361"/>
      <c r="C348" s="422" t="s">
        <v>639</v>
      </c>
      <c r="D348" s="423"/>
      <c r="E348" s="423"/>
      <c r="F348" s="423"/>
      <c r="G348" s="424"/>
      <c r="H348" s="34" t="s">
        <v>135</v>
      </c>
      <c r="I348" s="34" t="s">
        <v>579</v>
      </c>
      <c r="J348" s="34" t="s">
        <v>579</v>
      </c>
      <c r="K348" s="34" t="e">
        <f t="shared" si="16"/>
        <v>#VALUE!</v>
      </c>
      <c r="L348" s="112" t="str">
        <f t="shared" si="17"/>
        <v>0,00%</v>
      </c>
      <c r="M348" s="34"/>
      <c r="N348" s="146">
        <f t="shared" si="18"/>
        <v>1</v>
      </c>
    </row>
    <row r="349" spans="1:16" s="33" customFormat="1" ht="8.1" hidden="1" customHeight="1" x14ac:dyDescent="0.2">
      <c r="A349" s="360" t="s">
        <v>640</v>
      </c>
      <c r="B349" s="361"/>
      <c r="C349" s="362" t="s">
        <v>641</v>
      </c>
      <c r="D349" s="363"/>
      <c r="E349" s="363"/>
      <c r="F349" s="363"/>
      <c r="G349" s="364"/>
      <c r="H349" s="34" t="s">
        <v>591</v>
      </c>
      <c r="I349" s="34" t="s">
        <v>135</v>
      </c>
      <c r="J349" s="34" t="s">
        <v>135</v>
      </c>
      <c r="K349" s="34" t="e">
        <f t="shared" si="16"/>
        <v>#VALUE!</v>
      </c>
      <c r="L349" s="112" t="str">
        <f t="shared" si="17"/>
        <v>0,00%</v>
      </c>
      <c r="M349" s="34"/>
      <c r="N349" s="146">
        <f t="shared" si="18"/>
        <v>1</v>
      </c>
    </row>
    <row r="350" spans="1:16" s="33" customFormat="1" hidden="1" x14ac:dyDescent="0.2">
      <c r="A350" s="360" t="s">
        <v>642</v>
      </c>
      <c r="B350" s="361"/>
      <c r="C350" s="362" t="s">
        <v>643</v>
      </c>
      <c r="D350" s="363"/>
      <c r="E350" s="363"/>
      <c r="F350" s="363"/>
      <c r="G350" s="364"/>
      <c r="H350" s="34" t="s">
        <v>584</v>
      </c>
      <c r="I350" s="34" t="s">
        <v>135</v>
      </c>
      <c r="J350" s="34" t="s">
        <v>135</v>
      </c>
      <c r="K350" s="34" t="e">
        <f t="shared" si="16"/>
        <v>#VALUE!</v>
      </c>
      <c r="L350" s="112" t="str">
        <f t="shared" si="17"/>
        <v>0,00%</v>
      </c>
      <c r="M350" s="34"/>
      <c r="N350" s="146">
        <f t="shared" si="18"/>
        <v>1</v>
      </c>
    </row>
    <row r="351" spans="1:16" s="33" customFormat="1" ht="24.75" hidden="1" customHeight="1" x14ac:dyDescent="0.2">
      <c r="A351" s="360" t="s">
        <v>644</v>
      </c>
      <c r="B351" s="361"/>
      <c r="C351" s="362" t="s">
        <v>645</v>
      </c>
      <c r="D351" s="363"/>
      <c r="E351" s="363"/>
      <c r="F351" s="363"/>
      <c r="G351" s="364"/>
      <c r="H351" s="34" t="s">
        <v>637</v>
      </c>
      <c r="I351" s="34" t="s">
        <v>135</v>
      </c>
      <c r="J351" s="34" t="s">
        <v>135</v>
      </c>
      <c r="K351" s="34" t="e">
        <f t="shared" si="16"/>
        <v>#VALUE!</v>
      </c>
      <c r="L351" s="112" t="str">
        <f t="shared" si="17"/>
        <v>0,00%</v>
      </c>
      <c r="M351" s="34"/>
      <c r="N351" s="146">
        <f t="shared" si="18"/>
        <v>1</v>
      </c>
    </row>
    <row r="352" spans="1:16" s="33" customFormat="1" ht="16.5" hidden="1" customHeight="1" x14ac:dyDescent="0.2">
      <c r="A352" s="360" t="s">
        <v>646</v>
      </c>
      <c r="B352" s="361"/>
      <c r="C352" s="362" t="s">
        <v>647</v>
      </c>
      <c r="D352" s="363"/>
      <c r="E352" s="363"/>
      <c r="F352" s="363"/>
      <c r="G352" s="364"/>
      <c r="H352" s="34" t="s">
        <v>637</v>
      </c>
      <c r="I352" s="34" t="s">
        <v>135</v>
      </c>
      <c r="J352" s="34" t="s">
        <v>135</v>
      </c>
      <c r="K352" s="34" t="e">
        <f t="shared" si="16"/>
        <v>#VALUE!</v>
      </c>
      <c r="L352" s="112" t="str">
        <f t="shared" si="17"/>
        <v>0,00%</v>
      </c>
      <c r="M352" s="34"/>
      <c r="N352" s="146">
        <f t="shared" si="18"/>
        <v>1</v>
      </c>
    </row>
    <row r="353" spans="1:14" s="33" customFormat="1" ht="9" hidden="1" customHeight="1" x14ac:dyDescent="0.2">
      <c r="A353" s="360" t="s">
        <v>648</v>
      </c>
      <c r="B353" s="361"/>
      <c r="C353" s="422" t="s">
        <v>649</v>
      </c>
      <c r="D353" s="423"/>
      <c r="E353" s="423"/>
      <c r="F353" s="423"/>
      <c r="G353" s="424"/>
      <c r="H353" s="34" t="s">
        <v>135</v>
      </c>
      <c r="I353" s="34" t="s">
        <v>579</v>
      </c>
      <c r="J353" s="34" t="s">
        <v>579</v>
      </c>
      <c r="K353" s="34" t="e">
        <f t="shared" si="16"/>
        <v>#VALUE!</v>
      </c>
      <c r="L353" s="112" t="str">
        <f t="shared" si="17"/>
        <v>0,00%</v>
      </c>
      <c r="M353" s="34"/>
      <c r="N353" s="146">
        <f t="shared" si="18"/>
        <v>1</v>
      </c>
    </row>
    <row r="354" spans="1:14" s="33" customFormat="1" ht="8.25" hidden="1" customHeight="1" x14ac:dyDescent="0.2">
      <c r="A354" s="360" t="s">
        <v>650</v>
      </c>
      <c r="B354" s="361"/>
      <c r="C354" s="362" t="s">
        <v>651</v>
      </c>
      <c r="D354" s="363"/>
      <c r="E354" s="363"/>
      <c r="F354" s="363"/>
      <c r="G354" s="364"/>
      <c r="H354" s="34" t="s">
        <v>75</v>
      </c>
      <c r="I354" s="34" t="s">
        <v>135</v>
      </c>
      <c r="J354" s="34" t="s">
        <v>135</v>
      </c>
      <c r="K354" s="34" t="e">
        <f t="shared" si="16"/>
        <v>#VALUE!</v>
      </c>
      <c r="L354" s="112" t="str">
        <f t="shared" si="17"/>
        <v>0,00%</v>
      </c>
      <c r="M354" s="34"/>
      <c r="N354" s="146">
        <f t="shared" si="18"/>
        <v>1</v>
      </c>
    </row>
    <row r="355" spans="1:14" s="33" customFormat="1" ht="24.75" hidden="1" customHeight="1" x14ac:dyDescent="0.2">
      <c r="A355" s="360" t="s">
        <v>652</v>
      </c>
      <c r="B355" s="361"/>
      <c r="C355" s="382" t="s">
        <v>653</v>
      </c>
      <c r="D355" s="383"/>
      <c r="E355" s="383"/>
      <c r="F355" s="383"/>
      <c r="G355" s="384"/>
      <c r="H355" s="34" t="s">
        <v>75</v>
      </c>
      <c r="I355" s="34" t="s">
        <v>135</v>
      </c>
      <c r="J355" s="34" t="s">
        <v>135</v>
      </c>
      <c r="K355" s="34" t="e">
        <f t="shared" si="16"/>
        <v>#VALUE!</v>
      </c>
      <c r="L355" s="112" t="str">
        <f t="shared" si="17"/>
        <v>0,00%</v>
      </c>
      <c r="M355" s="34"/>
      <c r="N355" s="146">
        <f t="shared" si="18"/>
        <v>1</v>
      </c>
    </row>
    <row r="356" spans="1:14" s="33" customFormat="1" ht="24.75" hidden="1" customHeight="1" x14ac:dyDescent="0.2">
      <c r="A356" s="360" t="s">
        <v>654</v>
      </c>
      <c r="B356" s="361"/>
      <c r="C356" s="382" t="s">
        <v>655</v>
      </c>
      <c r="D356" s="383"/>
      <c r="E356" s="383"/>
      <c r="F356" s="383"/>
      <c r="G356" s="384"/>
      <c r="H356" s="34" t="s">
        <v>75</v>
      </c>
      <c r="I356" s="34" t="s">
        <v>135</v>
      </c>
      <c r="J356" s="34" t="s">
        <v>135</v>
      </c>
      <c r="K356" s="34" t="e">
        <f t="shared" si="16"/>
        <v>#VALUE!</v>
      </c>
      <c r="L356" s="112" t="str">
        <f t="shared" si="17"/>
        <v>0,00%</v>
      </c>
      <c r="M356" s="34"/>
      <c r="N356" s="146">
        <f t="shared" si="18"/>
        <v>1</v>
      </c>
    </row>
    <row r="357" spans="1:14" s="33" customFormat="1" ht="16.5" hidden="1" customHeight="1" x14ac:dyDescent="0.2">
      <c r="A357" s="360" t="s">
        <v>656</v>
      </c>
      <c r="B357" s="361"/>
      <c r="C357" s="382" t="s">
        <v>657</v>
      </c>
      <c r="D357" s="383"/>
      <c r="E357" s="383"/>
      <c r="F357" s="383"/>
      <c r="G357" s="384"/>
      <c r="H357" s="34" t="s">
        <v>75</v>
      </c>
      <c r="I357" s="34" t="s">
        <v>135</v>
      </c>
      <c r="J357" s="34" t="s">
        <v>135</v>
      </c>
      <c r="K357" s="34" t="e">
        <f t="shared" si="16"/>
        <v>#VALUE!</v>
      </c>
      <c r="L357" s="112" t="str">
        <f t="shared" si="17"/>
        <v>0,00%</v>
      </c>
      <c r="M357" s="34"/>
      <c r="N357" s="146">
        <f t="shared" si="18"/>
        <v>1</v>
      </c>
    </row>
    <row r="358" spans="1:14" s="33" customFormat="1" ht="8.25" hidden="1" customHeight="1" x14ac:dyDescent="0.2">
      <c r="A358" s="360" t="s">
        <v>658</v>
      </c>
      <c r="B358" s="361"/>
      <c r="C358" s="362" t="s">
        <v>659</v>
      </c>
      <c r="D358" s="363"/>
      <c r="E358" s="363"/>
      <c r="F358" s="363"/>
      <c r="G358" s="364"/>
      <c r="H358" s="34" t="s">
        <v>591</v>
      </c>
      <c r="I358" s="34" t="s">
        <v>135</v>
      </c>
      <c r="J358" s="34" t="s">
        <v>135</v>
      </c>
      <c r="K358" s="34" t="e">
        <f t="shared" si="16"/>
        <v>#VALUE!</v>
      </c>
      <c r="L358" s="112" t="str">
        <f t="shared" si="17"/>
        <v>0,00%</v>
      </c>
      <c r="M358" s="34"/>
      <c r="N358" s="146">
        <f t="shared" si="18"/>
        <v>1</v>
      </c>
    </row>
    <row r="359" spans="1:14" s="33" customFormat="1" ht="16.5" hidden="1" customHeight="1" x14ac:dyDescent="0.2">
      <c r="A359" s="360" t="s">
        <v>660</v>
      </c>
      <c r="B359" s="361"/>
      <c r="C359" s="382" t="s">
        <v>661</v>
      </c>
      <c r="D359" s="383"/>
      <c r="E359" s="383"/>
      <c r="F359" s="383"/>
      <c r="G359" s="384"/>
      <c r="H359" s="34" t="s">
        <v>591</v>
      </c>
      <c r="I359" s="34" t="s">
        <v>135</v>
      </c>
      <c r="J359" s="34" t="s">
        <v>135</v>
      </c>
      <c r="K359" s="34" t="e">
        <f t="shared" si="16"/>
        <v>#VALUE!</v>
      </c>
      <c r="L359" s="112" t="str">
        <f t="shared" si="17"/>
        <v>0,00%</v>
      </c>
      <c r="M359" s="34"/>
      <c r="N359" s="146">
        <f t="shared" si="18"/>
        <v>1</v>
      </c>
    </row>
    <row r="360" spans="1:14" s="33" customFormat="1" ht="8.1" hidden="1" customHeight="1" x14ac:dyDescent="0.2">
      <c r="A360" s="360" t="s">
        <v>662</v>
      </c>
      <c r="B360" s="361"/>
      <c r="C360" s="382" t="s">
        <v>663</v>
      </c>
      <c r="D360" s="383"/>
      <c r="E360" s="383"/>
      <c r="F360" s="383"/>
      <c r="G360" s="384"/>
      <c r="H360" s="34" t="s">
        <v>591</v>
      </c>
      <c r="I360" s="34" t="s">
        <v>135</v>
      </c>
      <c r="J360" s="34" t="s">
        <v>135</v>
      </c>
      <c r="K360" s="34" t="e">
        <f t="shared" si="16"/>
        <v>#VALUE!</v>
      </c>
      <c r="L360" s="112" t="str">
        <f t="shared" si="17"/>
        <v>0,00%</v>
      </c>
      <c r="M360" s="34"/>
      <c r="N360" s="146">
        <f t="shared" si="18"/>
        <v>1</v>
      </c>
    </row>
    <row r="361" spans="1:14" s="33" customFormat="1" ht="16.5" hidden="1" customHeight="1" x14ac:dyDescent="0.2">
      <c r="A361" s="360" t="s">
        <v>664</v>
      </c>
      <c r="B361" s="361"/>
      <c r="C361" s="362" t="s">
        <v>665</v>
      </c>
      <c r="D361" s="363"/>
      <c r="E361" s="363"/>
      <c r="F361" s="363"/>
      <c r="G361" s="364"/>
      <c r="H361" s="34" t="s">
        <v>637</v>
      </c>
      <c r="I361" s="34" t="s">
        <v>135</v>
      </c>
      <c r="J361" s="34" t="s">
        <v>135</v>
      </c>
      <c r="K361" s="34" t="e">
        <f t="shared" si="16"/>
        <v>#VALUE!</v>
      </c>
      <c r="L361" s="112" t="str">
        <f t="shared" si="17"/>
        <v>0,00%</v>
      </c>
      <c r="M361" s="34"/>
      <c r="N361" s="146">
        <f t="shared" si="18"/>
        <v>1</v>
      </c>
    </row>
    <row r="362" spans="1:14" s="33" customFormat="1" ht="8.1" hidden="1" customHeight="1" x14ac:dyDescent="0.2">
      <c r="A362" s="360" t="s">
        <v>666</v>
      </c>
      <c r="B362" s="361"/>
      <c r="C362" s="382" t="s">
        <v>157</v>
      </c>
      <c r="D362" s="383"/>
      <c r="E362" s="383"/>
      <c r="F362" s="383"/>
      <c r="G362" s="384"/>
      <c r="H362" s="34" t="s">
        <v>637</v>
      </c>
      <c r="I362" s="34" t="s">
        <v>135</v>
      </c>
      <c r="J362" s="34" t="s">
        <v>135</v>
      </c>
      <c r="K362" s="34" t="e">
        <f t="shared" si="16"/>
        <v>#VALUE!</v>
      </c>
      <c r="L362" s="112" t="str">
        <f t="shared" si="17"/>
        <v>0,00%</v>
      </c>
      <c r="M362" s="34"/>
      <c r="N362" s="146">
        <f t="shared" si="18"/>
        <v>1</v>
      </c>
    </row>
    <row r="363" spans="1:14" s="33" customFormat="1" ht="3" hidden="1" customHeight="1" x14ac:dyDescent="0.2">
      <c r="A363" s="360" t="s">
        <v>667</v>
      </c>
      <c r="B363" s="361"/>
      <c r="C363" s="382" t="s">
        <v>159</v>
      </c>
      <c r="D363" s="383"/>
      <c r="E363" s="383"/>
      <c r="F363" s="383"/>
      <c r="G363" s="384"/>
      <c r="H363" s="34" t="s">
        <v>637</v>
      </c>
      <c r="I363" s="34" t="s">
        <v>135</v>
      </c>
      <c r="J363" s="34" t="s">
        <v>135</v>
      </c>
      <c r="K363" s="34" t="e">
        <f t="shared" si="16"/>
        <v>#VALUE!</v>
      </c>
      <c r="L363" s="112" t="str">
        <f t="shared" si="17"/>
        <v>0,00%</v>
      </c>
      <c r="M363" s="34"/>
      <c r="N363" s="146">
        <f t="shared" si="18"/>
        <v>1</v>
      </c>
    </row>
    <row r="364" spans="1:14" s="33" customFormat="1" ht="13.15" customHeight="1" thickBot="1" x14ac:dyDescent="0.25">
      <c r="A364" s="433" t="s">
        <v>668</v>
      </c>
      <c r="B364" s="434"/>
      <c r="C364" s="435" t="s">
        <v>669</v>
      </c>
      <c r="D364" s="436"/>
      <c r="E364" s="436"/>
      <c r="F364" s="436"/>
      <c r="G364" s="437"/>
      <c r="H364" s="42" t="s">
        <v>670</v>
      </c>
      <c r="I364" s="42">
        <v>611</v>
      </c>
      <c r="J364" s="42">
        <v>547</v>
      </c>
      <c r="K364" s="42">
        <f t="shared" si="16"/>
        <v>-64</v>
      </c>
      <c r="L364" s="113">
        <f t="shared" si="17"/>
        <v>0.89525368248772508</v>
      </c>
      <c r="M364" s="42"/>
      <c r="N364" s="146">
        <f t="shared" si="18"/>
        <v>0.10474631751227492</v>
      </c>
    </row>
    <row r="365" spans="1:14" s="33" customFormat="1" ht="13.5" customHeight="1" thickBot="1" x14ac:dyDescent="0.25">
      <c r="A365" s="58" t="s">
        <v>671</v>
      </c>
      <c r="B365" s="59"/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146">
        <f t="shared" si="18"/>
        <v>1</v>
      </c>
    </row>
    <row r="366" spans="1:14" s="60" customFormat="1" ht="16.899999999999999" customHeight="1" x14ac:dyDescent="0.15">
      <c r="A366" s="438" t="s">
        <v>126</v>
      </c>
      <c r="B366" s="439"/>
      <c r="C366" s="442" t="s">
        <v>127</v>
      </c>
      <c r="D366" s="443"/>
      <c r="E366" s="443"/>
      <c r="F366" s="443"/>
      <c r="G366" s="439"/>
      <c r="H366" s="425" t="s">
        <v>128</v>
      </c>
      <c r="I366" s="427" t="str">
        <f>I16</f>
        <v>Отчетный год 2022</v>
      </c>
      <c r="J366" s="428"/>
      <c r="K366" s="429" t="str">
        <f>K16</f>
        <v>Отклонение от плановых значений года 2022</v>
      </c>
      <c r="L366" s="430"/>
      <c r="M366" s="431" t="s">
        <v>54</v>
      </c>
      <c r="N366" s="146">
        <f t="shared" si="18"/>
        <v>1</v>
      </c>
    </row>
    <row r="367" spans="1:14" s="60" customFormat="1" ht="14.45" customHeight="1" thickBot="1" x14ac:dyDescent="0.2">
      <c r="A367" s="440"/>
      <c r="B367" s="441"/>
      <c r="C367" s="444"/>
      <c r="D367" s="445"/>
      <c r="E367" s="445"/>
      <c r="F367" s="445"/>
      <c r="G367" s="441"/>
      <c r="H367" s="426"/>
      <c r="I367" s="141" t="str">
        <f>I17</f>
        <v>План</v>
      </c>
      <c r="J367" s="142" t="str">
        <f>J17</f>
        <v>Факт
 ( I полугодие )</v>
      </c>
      <c r="K367" s="143" t="s">
        <v>780</v>
      </c>
      <c r="L367" s="143" t="s">
        <v>781</v>
      </c>
      <c r="M367" s="432"/>
      <c r="N367" s="146" t="e">
        <f t="shared" si="18"/>
        <v>#VALUE!</v>
      </c>
    </row>
    <row r="368" spans="1:14" s="62" customFormat="1" ht="6.6" hidden="1" customHeight="1" x14ac:dyDescent="0.2">
      <c r="A368" s="446">
        <v>1</v>
      </c>
      <c r="B368" s="447"/>
      <c r="C368" s="448">
        <v>2</v>
      </c>
      <c r="D368" s="449"/>
      <c r="E368" s="449"/>
      <c r="F368" s="449"/>
      <c r="G368" s="447"/>
      <c r="H368" s="61">
        <v>3</v>
      </c>
      <c r="I368" s="141">
        <f>I18</f>
        <v>4</v>
      </c>
      <c r="J368" s="61">
        <v>5</v>
      </c>
      <c r="K368" s="61">
        <v>6</v>
      </c>
      <c r="L368" s="61">
        <v>7</v>
      </c>
      <c r="M368" s="61">
        <v>8</v>
      </c>
      <c r="N368" s="146">
        <f t="shared" si="18"/>
        <v>-6</v>
      </c>
    </row>
    <row r="369" spans="1:14" s="33" customFormat="1" ht="14.45" customHeight="1" x14ac:dyDescent="0.2">
      <c r="A369" s="450" t="s">
        <v>672</v>
      </c>
      <c r="B369" s="451"/>
      <c r="C369" s="451"/>
      <c r="D369" s="451"/>
      <c r="E369" s="451"/>
      <c r="F369" s="451"/>
      <c r="G369" s="452"/>
      <c r="H369" s="34" t="s">
        <v>132</v>
      </c>
      <c r="I369" s="39">
        <v>108.07601600000001</v>
      </c>
      <c r="J369" s="39">
        <f>J370</f>
        <v>1.3910044999999998</v>
      </c>
      <c r="K369" s="35">
        <f t="shared" ref="K369:K431" si="19">J369-I369</f>
        <v>-106.68501150000002</v>
      </c>
      <c r="L369" s="112">
        <f t="shared" ref="L369:L431" si="20">IFERROR(J369/I369,"0,00%")</f>
        <v>1.2870612292000101E-2</v>
      </c>
      <c r="M369" s="39"/>
      <c r="N369" s="146">
        <f t="shared" si="18"/>
        <v>0.98712938770799985</v>
      </c>
    </row>
    <row r="370" spans="1:14" s="33" customFormat="1" ht="9" customHeight="1" x14ac:dyDescent="0.2">
      <c r="A370" s="360" t="s">
        <v>130</v>
      </c>
      <c r="B370" s="361"/>
      <c r="C370" s="379" t="s">
        <v>673</v>
      </c>
      <c r="D370" s="380"/>
      <c r="E370" s="380"/>
      <c r="F370" s="380"/>
      <c r="G370" s="381"/>
      <c r="H370" s="34" t="s">
        <v>132</v>
      </c>
      <c r="I370" s="39">
        <v>108.07601600000001</v>
      </c>
      <c r="J370" s="39">
        <f>J371+J395+J423+J424</f>
        <v>1.3910044999999998</v>
      </c>
      <c r="K370" s="35">
        <f t="shared" si="19"/>
        <v>-106.68501150000002</v>
      </c>
      <c r="L370" s="112">
        <f t="shared" si="20"/>
        <v>1.2870612292000101E-2</v>
      </c>
      <c r="M370" s="39"/>
      <c r="N370" s="146">
        <f t="shared" si="18"/>
        <v>0.98712938770799985</v>
      </c>
    </row>
    <row r="371" spans="1:14" s="33" customFormat="1" ht="9.75" x14ac:dyDescent="0.2">
      <c r="A371" s="360" t="s">
        <v>133</v>
      </c>
      <c r="B371" s="361"/>
      <c r="C371" s="376" t="s">
        <v>674</v>
      </c>
      <c r="D371" s="377"/>
      <c r="E371" s="377"/>
      <c r="F371" s="377"/>
      <c r="G371" s="378"/>
      <c r="H371" s="34" t="s">
        <v>132</v>
      </c>
      <c r="I371" s="39">
        <v>63.387166000000001</v>
      </c>
      <c r="J371" s="39">
        <f>J372</f>
        <v>0</v>
      </c>
      <c r="K371" s="35">
        <f t="shared" si="19"/>
        <v>-63.387166000000001</v>
      </c>
      <c r="L371" s="112">
        <f t="shared" si="20"/>
        <v>0</v>
      </c>
      <c r="M371" s="206"/>
      <c r="N371" s="146">
        <f t="shared" si="18"/>
        <v>1</v>
      </c>
    </row>
    <row r="372" spans="1:14" s="33" customFormat="1" ht="16.5" customHeight="1" x14ac:dyDescent="0.2">
      <c r="A372" s="360" t="s">
        <v>136</v>
      </c>
      <c r="B372" s="361"/>
      <c r="C372" s="382" t="s">
        <v>675</v>
      </c>
      <c r="D372" s="383"/>
      <c r="E372" s="383"/>
      <c r="F372" s="383"/>
      <c r="G372" s="384"/>
      <c r="H372" s="34" t="s">
        <v>132</v>
      </c>
      <c r="I372" s="36">
        <v>63.387166000000001</v>
      </c>
      <c r="J372" s="36">
        <v>0</v>
      </c>
      <c r="K372" s="35">
        <f t="shared" si="19"/>
        <v>-63.387166000000001</v>
      </c>
      <c r="L372" s="112">
        <f t="shared" si="20"/>
        <v>0</v>
      </c>
      <c r="M372" s="36"/>
      <c r="N372" s="146">
        <f t="shared" si="18"/>
        <v>1</v>
      </c>
    </row>
    <row r="373" spans="1:14" s="33" customFormat="1" hidden="1" x14ac:dyDescent="0.2">
      <c r="A373" s="360" t="s">
        <v>676</v>
      </c>
      <c r="B373" s="361"/>
      <c r="C373" s="397" t="s">
        <v>677</v>
      </c>
      <c r="D373" s="398"/>
      <c r="E373" s="398"/>
      <c r="F373" s="398"/>
      <c r="G373" s="399"/>
      <c r="H373" s="34" t="s">
        <v>132</v>
      </c>
      <c r="I373" s="34" t="s">
        <v>135</v>
      </c>
      <c r="J373" s="34" t="s">
        <v>135</v>
      </c>
      <c r="K373" s="35" t="e">
        <f t="shared" si="19"/>
        <v>#VALUE!</v>
      </c>
      <c r="L373" s="112" t="str">
        <f t="shared" si="20"/>
        <v>0,00%</v>
      </c>
      <c r="M373" s="34"/>
      <c r="N373" s="146">
        <f t="shared" si="18"/>
        <v>1</v>
      </c>
    </row>
    <row r="374" spans="1:14" s="33" customFormat="1" ht="16.5" hidden="1" customHeight="1" x14ac:dyDescent="0.2">
      <c r="A374" s="360" t="s">
        <v>678</v>
      </c>
      <c r="B374" s="361"/>
      <c r="C374" s="394" t="s">
        <v>137</v>
      </c>
      <c r="D374" s="395"/>
      <c r="E374" s="395"/>
      <c r="F374" s="395"/>
      <c r="G374" s="396"/>
      <c r="H374" s="34" t="s">
        <v>132</v>
      </c>
      <c r="I374" s="36" t="s">
        <v>135</v>
      </c>
      <c r="J374" s="36" t="s">
        <v>135</v>
      </c>
      <c r="K374" s="35" t="e">
        <f t="shared" si="19"/>
        <v>#VALUE!</v>
      </c>
      <c r="L374" s="112" t="str">
        <f t="shared" si="20"/>
        <v>0,00%</v>
      </c>
      <c r="M374" s="34"/>
      <c r="N374" s="146">
        <f t="shared" si="18"/>
        <v>1</v>
      </c>
    </row>
    <row r="375" spans="1:14" s="33" customFormat="1" ht="16.5" hidden="1" customHeight="1" x14ac:dyDescent="0.2">
      <c r="A375" s="360" t="s">
        <v>679</v>
      </c>
      <c r="B375" s="361"/>
      <c r="C375" s="394" t="s">
        <v>139</v>
      </c>
      <c r="D375" s="395"/>
      <c r="E375" s="395"/>
      <c r="F375" s="395"/>
      <c r="G375" s="396"/>
      <c r="H375" s="34" t="s">
        <v>132</v>
      </c>
      <c r="I375" s="34" t="s">
        <v>135</v>
      </c>
      <c r="J375" s="34" t="s">
        <v>135</v>
      </c>
      <c r="K375" s="35" t="e">
        <f t="shared" si="19"/>
        <v>#VALUE!</v>
      </c>
      <c r="L375" s="112" t="str">
        <f t="shared" si="20"/>
        <v>0,00%</v>
      </c>
      <c r="M375" s="34"/>
      <c r="N375" s="146">
        <f t="shared" si="18"/>
        <v>1</v>
      </c>
    </row>
    <row r="376" spans="1:14" s="33" customFormat="1" ht="16.5" hidden="1" customHeight="1" x14ac:dyDescent="0.2">
      <c r="A376" s="360" t="s">
        <v>680</v>
      </c>
      <c r="B376" s="361"/>
      <c r="C376" s="394" t="s">
        <v>141</v>
      </c>
      <c r="D376" s="395"/>
      <c r="E376" s="395"/>
      <c r="F376" s="395"/>
      <c r="G376" s="396"/>
      <c r="H376" s="34" t="s">
        <v>132</v>
      </c>
      <c r="I376" s="34" t="s">
        <v>135</v>
      </c>
      <c r="J376" s="34" t="s">
        <v>135</v>
      </c>
      <c r="K376" s="35" t="e">
        <f t="shared" si="19"/>
        <v>#VALUE!</v>
      </c>
      <c r="L376" s="112" t="str">
        <f t="shared" si="20"/>
        <v>0,00%</v>
      </c>
      <c r="M376" s="34"/>
      <c r="N376" s="146">
        <f t="shared" si="18"/>
        <v>1</v>
      </c>
    </row>
    <row r="377" spans="1:14" s="33" customFormat="1" hidden="1" x14ac:dyDescent="0.2">
      <c r="A377" s="360" t="s">
        <v>681</v>
      </c>
      <c r="B377" s="361"/>
      <c r="C377" s="397" t="s">
        <v>682</v>
      </c>
      <c r="D377" s="398"/>
      <c r="E377" s="398"/>
      <c r="F377" s="398"/>
      <c r="G377" s="399"/>
      <c r="H377" s="34" t="s">
        <v>132</v>
      </c>
      <c r="I377" s="34" t="s">
        <v>135</v>
      </c>
      <c r="J377" s="34" t="s">
        <v>135</v>
      </c>
      <c r="K377" s="35" t="e">
        <f t="shared" si="19"/>
        <v>#VALUE!</v>
      </c>
      <c r="L377" s="112" t="str">
        <f t="shared" si="20"/>
        <v>0,00%</v>
      </c>
      <c r="M377" s="34"/>
      <c r="N377" s="146">
        <f t="shared" si="18"/>
        <v>1</v>
      </c>
    </row>
    <row r="378" spans="1:14" s="33" customFormat="1" ht="9.75" x14ac:dyDescent="0.2">
      <c r="A378" s="360" t="s">
        <v>683</v>
      </c>
      <c r="B378" s="361"/>
      <c r="C378" s="388" t="s">
        <v>684</v>
      </c>
      <c r="D378" s="389"/>
      <c r="E378" s="389"/>
      <c r="F378" s="389"/>
      <c r="G378" s="390"/>
      <c r="H378" s="34" t="s">
        <v>132</v>
      </c>
      <c r="I378" s="36" t="s">
        <v>135</v>
      </c>
      <c r="J378" s="34" t="s">
        <v>135</v>
      </c>
      <c r="K378" s="35" t="s">
        <v>135</v>
      </c>
      <c r="L378" s="112" t="s">
        <v>135</v>
      </c>
      <c r="M378" s="34"/>
      <c r="N378" s="146" t="e">
        <f t="shared" si="18"/>
        <v>#VALUE!</v>
      </c>
    </row>
    <row r="379" spans="1:14" s="33" customFormat="1" x14ac:dyDescent="0.2">
      <c r="A379" s="360" t="s">
        <v>685</v>
      </c>
      <c r="B379" s="361"/>
      <c r="C379" s="397" t="s">
        <v>686</v>
      </c>
      <c r="D379" s="398"/>
      <c r="E379" s="398"/>
      <c r="F379" s="398"/>
      <c r="G379" s="399"/>
      <c r="H379" s="34" t="s">
        <v>132</v>
      </c>
      <c r="I379" s="34" t="s">
        <v>135</v>
      </c>
      <c r="J379" s="34" t="s">
        <v>135</v>
      </c>
      <c r="K379" s="35" t="s">
        <v>135</v>
      </c>
      <c r="L379" s="112" t="s">
        <v>135</v>
      </c>
      <c r="M379" s="34"/>
      <c r="N379" s="146" t="e">
        <f t="shared" si="18"/>
        <v>#VALUE!</v>
      </c>
    </row>
    <row r="380" spans="1:14" s="33" customFormat="1" ht="9.75" x14ac:dyDescent="0.2">
      <c r="A380" s="360" t="s">
        <v>687</v>
      </c>
      <c r="B380" s="361"/>
      <c r="C380" s="388" t="s">
        <v>688</v>
      </c>
      <c r="D380" s="389"/>
      <c r="E380" s="389"/>
      <c r="F380" s="389"/>
      <c r="G380" s="390"/>
      <c r="H380" s="34" t="s">
        <v>132</v>
      </c>
      <c r="I380" s="34" t="s">
        <v>135</v>
      </c>
      <c r="J380" s="34" t="s">
        <v>135</v>
      </c>
      <c r="K380" s="35" t="s">
        <v>135</v>
      </c>
      <c r="L380" s="112" t="s">
        <v>135</v>
      </c>
      <c r="M380" s="34"/>
      <c r="N380" s="146" t="e">
        <f t="shared" si="18"/>
        <v>#VALUE!</v>
      </c>
    </row>
    <row r="381" spans="1:14" s="33" customFormat="1" ht="16.5" customHeight="1" x14ac:dyDescent="0.2">
      <c r="A381" s="360" t="s">
        <v>689</v>
      </c>
      <c r="B381" s="361"/>
      <c r="C381" s="394" t="s">
        <v>690</v>
      </c>
      <c r="D381" s="395"/>
      <c r="E381" s="395"/>
      <c r="F381" s="395"/>
      <c r="G381" s="396"/>
      <c r="H381" s="34" t="s">
        <v>132</v>
      </c>
      <c r="I381" s="34" t="s">
        <v>135</v>
      </c>
      <c r="J381" s="34" t="s">
        <v>135</v>
      </c>
      <c r="K381" s="35" t="s">
        <v>135</v>
      </c>
      <c r="L381" s="112" t="s">
        <v>135</v>
      </c>
      <c r="M381" s="34"/>
      <c r="N381" s="146" t="e">
        <f t="shared" si="18"/>
        <v>#VALUE!</v>
      </c>
    </row>
    <row r="382" spans="1:14" s="33" customFormat="1" x14ac:dyDescent="0.2">
      <c r="A382" s="360" t="s">
        <v>691</v>
      </c>
      <c r="B382" s="361"/>
      <c r="C382" s="453" t="s">
        <v>692</v>
      </c>
      <c r="D382" s="454"/>
      <c r="E382" s="454"/>
      <c r="F382" s="454"/>
      <c r="G382" s="455"/>
      <c r="H382" s="34" t="s">
        <v>132</v>
      </c>
      <c r="I382" s="34" t="s">
        <v>135</v>
      </c>
      <c r="J382" s="34" t="s">
        <v>135</v>
      </c>
      <c r="K382" s="35" t="s">
        <v>135</v>
      </c>
      <c r="L382" s="112" t="s">
        <v>135</v>
      </c>
      <c r="M382" s="34"/>
      <c r="N382" s="146" t="e">
        <f t="shared" si="18"/>
        <v>#VALUE!</v>
      </c>
    </row>
    <row r="383" spans="1:14" s="33" customFormat="1" ht="9.75" x14ac:dyDescent="0.2">
      <c r="A383" s="360" t="s">
        <v>693</v>
      </c>
      <c r="B383" s="361"/>
      <c r="C383" s="391" t="s">
        <v>694</v>
      </c>
      <c r="D383" s="392"/>
      <c r="E383" s="392"/>
      <c r="F383" s="392"/>
      <c r="G383" s="393"/>
      <c r="H383" s="34" t="s">
        <v>132</v>
      </c>
      <c r="I383" s="34" t="s">
        <v>135</v>
      </c>
      <c r="J383" s="34" t="s">
        <v>135</v>
      </c>
      <c r="K383" s="35" t="s">
        <v>135</v>
      </c>
      <c r="L383" s="112" t="s">
        <v>135</v>
      </c>
      <c r="M383" s="34"/>
      <c r="N383" s="146" t="e">
        <f t="shared" si="18"/>
        <v>#VALUE!</v>
      </c>
    </row>
    <row r="384" spans="1:14" s="33" customFormat="1" ht="9.75" x14ac:dyDescent="0.2">
      <c r="A384" s="360" t="s">
        <v>695</v>
      </c>
      <c r="B384" s="361"/>
      <c r="C384" s="456" t="s">
        <v>692</v>
      </c>
      <c r="D384" s="457"/>
      <c r="E384" s="457"/>
      <c r="F384" s="457"/>
      <c r="G384" s="458"/>
      <c r="H384" s="34" t="s">
        <v>132</v>
      </c>
      <c r="I384" s="34" t="s">
        <v>135</v>
      </c>
      <c r="J384" s="34" t="s">
        <v>135</v>
      </c>
      <c r="K384" s="35" t="s">
        <v>135</v>
      </c>
      <c r="L384" s="112" t="s">
        <v>135</v>
      </c>
      <c r="M384" s="34"/>
      <c r="N384" s="146" t="e">
        <f t="shared" si="18"/>
        <v>#VALUE!</v>
      </c>
    </row>
    <row r="385" spans="1:14" s="33" customFormat="1" hidden="1" x14ac:dyDescent="0.2">
      <c r="A385" s="360" t="s">
        <v>696</v>
      </c>
      <c r="B385" s="361"/>
      <c r="C385" s="397" t="s">
        <v>697</v>
      </c>
      <c r="D385" s="398"/>
      <c r="E385" s="398"/>
      <c r="F385" s="398"/>
      <c r="G385" s="399"/>
      <c r="H385" s="34" t="s">
        <v>132</v>
      </c>
      <c r="I385" s="34" t="s">
        <v>135</v>
      </c>
      <c r="J385" s="34" t="s">
        <v>135</v>
      </c>
      <c r="K385" s="35" t="e">
        <f t="shared" si="19"/>
        <v>#VALUE!</v>
      </c>
      <c r="L385" s="112" t="s">
        <v>135</v>
      </c>
      <c r="M385" s="34"/>
      <c r="N385" s="146" t="e">
        <f t="shared" si="18"/>
        <v>#VALUE!</v>
      </c>
    </row>
    <row r="386" spans="1:14" s="33" customFormat="1" hidden="1" x14ac:dyDescent="0.2">
      <c r="A386" s="360" t="s">
        <v>698</v>
      </c>
      <c r="B386" s="361"/>
      <c r="C386" s="397" t="s">
        <v>507</v>
      </c>
      <c r="D386" s="398"/>
      <c r="E386" s="398"/>
      <c r="F386" s="398"/>
      <c r="G386" s="399"/>
      <c r="H386" s="34" t="s">
        <v>132</v>
      </c>
      <c r="I386" s="34" t="s">
        <v>135</v>
      </c>
      <c r="J386" s="34" t="s">
        <v>135</v>
      </c>
      <c r="K386" s="35" t="e">
        <f t="shared" si="19"/>
        <v>#VALUE!</v>
      </c>
      <c r="L386" s="112" t="s">
        <v>135</v>
      </c>
      <c r="M386" s="34"/>
      <c r="N386" s="146" t="e">
        <f t="shared" si="18"/>
        <v>#VALUE!</v>
      </c>
    </row>
    <row r="387" spans="1:14" s="33" customFormat="1" ht="16.5" hidden="1" customHeight="1" x14ac:dyDescent="0.2">
      <c r="A387" s="360" t="s">
        <v>699</v>
      </c>
      <c r="B387" s="361"/>
      <c r="C387" s="397" t="s">
        <v>700</v>
      </c>
      <c r="D387" s="398"/>
      <c r="E387" s="398"/>
      <c r="F387" s="398"/>
      <c r="G387" s="399"/>
      <c r="H387" s="34" t="s">
        <v>132</v>
      </c>
      <c r="I387" s="34" t="s">
        <v>135</v>
      </c>
      <c r="J387" s="34" t="s">
        <v>135</v>
      </c>
      <c r="K387" s="35" t="e">
        <f t="shared" si="19"/>
        <v>#VALUE!</v>
      </c>
      <c r="L387" s="112" t="s">
        <v>135</v>
      </c>
      <c r="M387" s="34"/>
      <c r="N387" s="146" t="e">
        <f t="shared" si="18"/>
        <v>#VALUE!</v>
      </c>
    </row>
    <row r="388" spans="1:14" s="33" customFormat="1" hidden="1" x14ac:dyDescent="0.2">
      <c r="A388" s="360" t="s">
        <v>701</v>
      </c>
      <c r="B388" s="361"/>
      <c r="C388" s="394" t="s">
        <v>157</v>
      </c>
      <c r="D388" s="395"/>
      <c r="E388" s="395"/>
      <c r="F388" s="395"/>
      <c r="G388" s="396"/>
      <c r="H388" s="34" t="s">
        <v>132</v>
      </c>
      <c r="I388" s="34" t="s">
        <v>135</v>
      </c>
      <c r="J388" s="34" t="s">
        <v>135</v>
      </c>
      <c r="K388" s="35" t="e">
        <f t="shared" si="19"/>
        <v>#VALUE!</v>
      </c>
      <c r="L388" s="112" t="s">
        <v>135</v>
      </c>
      <c r="M388" s="34"/>
      <c r="N388" s="146" t="e">
        <f t="shared" si="18"/>
        <v>#VALUE!</v>
      </c>
    </row>
    <row r="389" spans="1:14" s="33" customFormat="1" hidden="1" x14ac:dyDescent="0.2">
      <c r="A389" s="360" t="s">
        <v>702</v>
      </c>
      <c r="B389" s="361"/>
      <c r="C389" s="394" t="s">
        <v>159</v>
      </c>
      <c r="D389" s="395"/>
      <c r="E389" s="395"/>
      <c r="F389" s="395"/>
      <c r="G389" s="396"/>
      <c r="H389" s="34" t="s">
        <v>132</v>
      </c>
      <c r="I389" s="34" t="s">
        <v>135</v>
      </c>
      <c r="J389" s="34" t="s">
        <v>135</v>
      </c>
      <c r="K389" s="35" t="e">
        <f t="shared" si="19"/>
        <v>#VALUE!</v>
      </c>
      <c r="L389" s="112" t="s">
        <v>135</v>
      </c>
      <c r="M389" s="34"/>
      <c r="N389" s="146" t="e">
        <f t="shared" si="18"/>
        <v>#VALUE!</v>
      </c>
    </row>
    <row r="390" spans="1:14" s="33" customFormat="1" ht="16.5" hidden="1" customHeight="1" x14ac:dyDescent="0.2">
      <c r="A390" s="360" t="s">
        <v>138</v>
      </c>
      <c r="B390" s="361"/>
      <c r="C390" s="382" t="s">
        <v>703</v>
      </c>
      <c r="D390" s="383"/>
      <c r="E390" s="383"/>
      <c r="F390" s="383"/>
      <c r="G390" s="384"/>
      <c r="H390" s="34" t="s">
        <v>132</v>
      </c>
      <c r="I390" s="34" t="s">
        <v>135</v>
      </c>
      <c r="J390" s="34" t="s">
        <v>135</v>
      </c>
      <c r="K390" s="35" t="e">
        <f t="shared" si="19"/>
        <v>#VALUE!</v>
      </c>
      <c r="L390" s="112" t="s">
        <v>135</v>
      </c>
      <c r="M390" s="34"/>
      <c r="N390" s="146" t="e">
        <f t="shared" si="18"/>
        <v>#VALUE!</v>
      </c>
    </row>
    <row r="391" spans="1:14" s="33" customFormat="1" ht="16.5" hidden="1" customHeight="1" x14ac:dyDescent="0.2">
      <c r="A391" s="360" t="s">
        <v>704</v>
      </c>
      <c r="B391" s="361"/>
      <c r="C391" s="397" t="s">
        <v>137</v>
      </c>
      <c r="D391" s="398"/>
      <c r="E391" s="398"/>
      <c r="F391" s="398"/>
      <c r="G391" s="399"/>
      <c r="H391" s="34" t="s">
        <v>132</v>
      </c>
      <c r="I391" s="34" t="s">
        <v>135</v>
      </c>
      <c r="J391" s="34" t="s">
        <v>135</v>
      </c>
      <c r="K391" s="35" t="e">
        <f t="shared" si="19"/>
        <v>#VALUE!</v>
      </c>
      <c r="L391" s="112" t="s">
        <v>135</v>
      </c>
      <c r="M391" s="34"/>
      <c r="N391" s="146" t="e">
        <f t="shared" si="18"/>
        <v>#VALUE!</v>
      </c>
    </row>
    <row r="392" spans="1:14" s="33" customFormat="1" ht="16.5" hidden="1" customHeight="1" x14ac:dyDescent="0.2">
      <c r="A392" s="360" t="s">
        <v>705</v>
      </c>
      <c r="B392" s="361"/>
      <c r="C392" s="397" t="s">
        <v>139</v>
      </c>
      <c r="D392" s="398"/>
      <c r="E392" s="398"/>
      <c r="F392" s="398"/>
      <c r="G392" s="399"/>
      <c r="H392" s="34" t="s">
        <v>132</v>
      </c>
      <c r="I392" s="34" t="s">
        <v>135</v>
      </c>
      <c r="J392" s="34" t="s">
        <v>135</v>
      </c>
      <c r="K392" s="35" t="e">
        <f t="shared" si="19"/>
        <v>#VALUE!</v>
      </c>
      <c r="L392" s="112" t="s">
        <v>135</v>
      </c>
      <c r="M392" s="34"/>
      <c r="N392" s="146" t="e">
        <f t="shared" si="18"/>
        <v>#VALUE!</v>
      </c>
    </row>
    <row r="393" spans="1:14" s="33" customFormat="1" ht="16.5" hidden="1" customHeight="1" x14ac:dyDescent="0.2">
      <c r="A393" s="360" t="s">
        <v>706</v>
      </c>
      <c r="B393" s="361"/>
      <c r="C393" s="397" t="s">
        <v>141</v>
      </c>
      <c r="D393" s="398"/>
      <c r="E393" s="398"/>
      <c r="F393" s="398"/>
      <c r="G393" s="399"/>
      <c r="H393" s="34" t="s">
        <v>132</v>
      </c>
      <c r="I393" s="34" t="s">
        <v>135</v>
      </c>
      <c r="J393" s="34" t="s">
        <v>135</v>
      </c>
      <c r="K393" s="35" t="e">
        <f t="shared" si="19"/>
        <v>#VALUE!</v>
      </c>
      <c r="L393" s="112" t="s">
        <v>135</v>
      </c>
      <c r="M393" s="34"/>
      <c r="N393" s="146" t="e">
        <f t="shared" si="18"/>
        <v>#VALUE!</v>
      </c>
    </row>
    <row r="394" spans="1:14" s="33" customFormat="1" x14ac:dyDescent="0.2">
      <c r="A394" s="360" t="s">
        <v>140</v>
      </c>
      <c r="B394" s="361"/>
      <c r="C394" s="382" t="s">
        <v>707</v>
      </c>
      <c r="D394" s="383"/>
      <c r="E394" s="383"/>
      <c r="F394" s="383"/>
      <c r="G394" s="384"/>
      <c r="H394" s="34" t="s">
        <v>132</v>
      </c>
      <c r="I394" s="34" t="s">
        <v>135</v>
      </c>
      <c r="J394" s="34" t="s">
        <v>135</v>
      </c>
      <c r="K394" s="35" t="s">
        <v>135</v>
      </c>
      <c r="L394" s="112" t="s">
        <v>135</v>
      </c>
      <c r="M394" s="34"/>
      <c r="N394" s="146" t="e">
        <f t="shared" si="18"/>
        <v>#VALUE!</v>
      </c>
    </row>
    <row r="395" spans="1:14" s="33" customFormat="1" ht="9.75" x14ac:dyDescent="0.2">
      <c r="A395" s="360" t="s">
        <v>142</v>
      </c>
      <c r="B395" s="361"/>
      <c r="C395" s="376" t="s">
        <v>708</v>
      </c>
      <c r="D395" s="377"/>
      <c r="E395" s="377"/>
      <c r="F395" s="377"/>
      <c r="G395" s="378"/>
      <c r="H395" s="34" t="s">
        <v>132</v>
      </c>
      <c r="I395" s="36">
        <v>44.688850000000002</v>
      </c>
      <c r="J395" s="36">
        <v>1.3910044999999998</v>
      </c>
      <c r="K395" s="35">
        <f t="shared" si="19"/>
        <v>-43.297845500000001</v>
      </c>
      <c r="L395" s="112">
        <f t="shared" si="20"/>
        <v>3.1126433103559382E-2</v>
      </c>
      <c r="M395" s="36"/>
      <c r="N395" s="146">
        <f t="shared" si="18"/>
        <v>0.96887356689644066</v>
      </c>
    </row>
    <row r="396" spans="1:14" s="33" customFormat="1" ht="9.75" x14ac:dyDescent="0.2">
      <c r="A396" s="360" t="s">
        <v>709</v>
      </c>
      <c r="B396" s="361"/>
      <c r="C396" s="385" t="s">
        <v>710</v>
      </c>
      <c r="D396" s="386"/>
      <c r="E396" s="386"/>
      <c r="F396" s="386"/>
      <c r="G396" s="387"/>
      <c r="H396" s="34" t="s">
        <v>132</v>
      </c>
      <c r="I396" s="36">
        <v>44.688850000000002</v>
      </c>
      <c r="J396" s="36">
        <f>J395</f>
        <v>1.3910044999999998</v>
      </c>
      <c r="K396" s="35">
        <f t="shared" si="19"/>
        <v>-43.297845500000001</v>
      </c>
      <c r="L396" s="112">
        <f t="shared" si="20"/>
        <v>3.1126433103559382E-2</v>
      </c>
      <c r="M396" s="36"/>
      <c r="N396" s="146">
        <f t="shared" si="18"/>
        <v>0.96887356689644066</v>
      </c>
    </row>
    <row r="397" spans="1:14" s="33" customFormat="1" hidden="1" x14ac:dyDescent="0.2">
      <c r="A397" s="360" t="s">
        <v>711</v>
      </c>
      <c r="B397" s="361"/>
      <c r="C397" s="397" t="s">
        <v>712</v>
      </c>
      <c r="D397" s="398"/>
      <c r="E397" s="398"/>
      <c r="F397" s="398"/>
      <c r="G397" s="399"/>
      <c r="H397" s="34" t="s">
        <v>132</v>
      </c>
      <c r="I397" s="36" t="s">
        <v>135</v>
      </c>
      <c r="J397" s="36" t="s">
        <v>135</v>
      </c>
      <c r="K397" s="35" t="e">
        <f t="shared" si="19"/>
        <v>#VALUE!</v>
      </c>
      <c r="L397" s="112" t="str">
        <f t="shared" si="20"/>
        <v>0,00%</v>
      </c>
      <c r="M397" s="36"/>
      <c r="N397" s="146">
        <f t="shared" si="18"/>
        <v>1</v>
      </c>
    </row>
    <row r="398" spans="1:14" s="33" customFormat="1" ht="16.5" hidden="1" customHeight="1" x14ac:dyDescent="0.2">
      <c r="A398" s="360" t="s">
        <v>713</v>
      </c>
      <c r="B398" s="361"/>
      <c r="C398" s="397" t="s">
        <v>137</v>
      </c>
      <c r="D398" s="398"/>
      <c r="E398" s="398"/>
      <c r="F398" s="398"/>
      <c r="G398" s="399"/>
      <c r="H398" s="34" t="s">
        <v>132</v>
      </c>
      <c r="I398" s="36" t="s">
        <v>135</v>
      </c>
      <c r="J398" s="36" t="s">
        <v>135</v>
      </c>
      <c r="K398" s="35" t="e">
        <f t="shared" si="19"/>
        <v>#VALUE!</v>
      </c>
      <c r="L398" s="112" t="str">
        <f t="shared" si="20"/>
        <v>0,00%</v>
      </c>
      <c r="M398" s="36"/>
      <c r="N398" s="146">
        <f t="shared" si="18"/>
        <v>1</v>
      </c>
    </row>
    <row r="399" spans="1:14" s="33" customFormat="1" ht="16.5" hidden="1" customHeight="1" x14ac:dyDescent="0.2">
      <c r="A399" s="360" t="s">
        <v>714</v>
      </c>
      <c r="B399" s="361"/>
      <c r="C399" s="397" t="s">
        <v>139</v>
      </c>
      <c r="D399" s="398"/>
      <c r="E399" s="398"/>
      <c r="F399" s="398"/>
      <c r="G399" s="399"/>
      <c r="H399" s="34" t="s">
        <v>132</v>
      </c>
      <c r="I399" s="36" t="s">
        <v>135</v>
      </c>
      <c r="J399" s="36" t="s">
        <v>135</v>
      </c>
      <c r="K399" s="35" t="e">
        <f t="shared" si="19"/>
        <v>#VALUE!</v>
      </c>
      <c r="L399" s="112" t="str">
        <f t="shared" si="20"/>
        <v>0,00%</v>
      </c>
      <c r="M399" s="36"/>
      <c r="N399" s="146">
        <f t="shared" si="18"/>
        <v>1</v>
      </c>
    </row>
    <row r="400" spans="1:14" s="33" customFormat="1" ht="16.5" hidden="1" customHeight="1" x14ac:dyDescent="0.2">
      <c r="A400" s="360" t="s">
        <v>715</v>
      </c>
      <c r="B400" s="361"/>
      <c r="C400" s="397" t="s">
        <v>141</v>
      </c>
      <c r="D400" s="398"/>
      <c r="E400" s="398"/>
      <c r="F400" s="398"/>
      <c r="G400" s="399"/>
      <c r="H400" s="34" t="s">
        <v>132</v>
      </c>
      <c r="I400" s="36" t="s">
        <v>135</v>
      </c>
      <c r="J400" s="36" t="s">
        <v>135</v>
      </c>
      <c r="K400" s="35" t="e">
        <f t="shared" si="19"/>
        <v>#VALUE!</v>
      </c>
      <c r="L400" s="112" t="str">
        <f t="shared" si="20"/>
        <v>0,00%</v>
      </c>
      <c r="M400" s="36"/>
      <c r="N400" s="146">
        <f t="shared" si="18"/>
        <v>1</v>
      </c>
    </row>
    <row r="401" spans="1:14" s="33" customFormat="1" hidden="1" x14ac:dyDescent="0.2">
      <c r="A401" s="360" t="s">
        <v>716</v>
      </c>
      <c r="B401" s="361"/>
      <c r="C401" s="397" t="s">
        <v>493</v>
      </c>
      <c r="D401" s="398"/>
      <c r="E401" s="398"/>
      <c r="F401" s="398"/>
      <c r="G401" s="399"/>
      <c r="H401" s="34" t="s">
        <v>132</v>
      </c>
      <c r="I401" s="36" t="s">
        <v>135</v>
      </c>
      <c r="J401" s="36" t="s">
        <v>135</v>
      </c>
      <c r="K401" s="35" t="e">
        <f t="shared" si="19"/>
        <v>#VALUE!</v>
      </c>
      <c r="L401" s="112" t="str">
        <f t="shared" si="20"/>
        <v>0,00%</v>
      </c>
      <c r="M401" s="36"/>
      <c r="N401" s="146">
        <f t="shared" si="18"/>
        <v>1</v>
      </c>
    </row>
    <row r="402" spans="1:14" s="33" customFormat="1" ht="9.75" x14ac:dyDescent="0.2">
      <c r="A402" s="360" t="s">
        <v>717</v>
      </c>
      <c r="B402" s="361"/>
      <c r="C402" s="388" t="s">
        <v>496</v>
      </c>
      <c r="D402" s="389"/>
      <c r="E402" s="389"/>
      <c r="F402" s="389"/>
      <c r="G402" s="390"/>
      <c r="H402" s="34" t="s">
        <v>132</v>
      </c>
      <c r="I402" s="36">
        <v>44.688850000000002</v>
      </c>
      <c r="J402" s="36">
        <f>J396</f>
        <v>1.3910044999999998</v>
      </c>
      <c r="K402" s="35">
        <f t="shared" si="19"/>
        <v>-43.297845500000001</v>
      </c>
      <c r="L402" s="112">
        <f t="shared" si="20"/>
        <v>3.1126433103559382E-2</v>
      </c>
      <c r="M402" s="36"/>
      <c r="N402" s="146">
        <f t="shared" si="18"/>
        <v>0.96887356689644066</v>
      </c>
    </row>
    <row r="403" spans="1:14" s="33" customFormat="1" hidden="1" x14ac:dyDescent="0.2">
      <c r="A403" s="360" t="s">
        <v>718</v>
      </c>
      <c r="B403" s="361"/>
      <c r="C403" s="397" t="s">
        <v>499</v>
      </c>
      <c r="D403" s="398"/>
      <c r="E403" s="398"/>
      <c r="F403" s="398"/>
      <c r="G403" s="399"/>
      <c r="H403" s="34" t="s">
        <v>132</v>
      </c>
      <c r="I403" s="34" t="s">
        <v>135</v>
      </c>
      <c r="J403" s="34" t="s">
        <v>135</v>
      </c>
      <c r="K403" s="35" t="e">
        <f t="shared" si="19"/>
        <v>#VALUE!</v>
      </c>
      <c r="L403" s="112" t="str">
        <f t="shared" si="20"/>
        <v>0,00%</v>
      </c>
      <c r="M403" s="34"/>
      <c r="N403" s="146">
        <f t="shared" si="18"/>
        <v>1</v>
      </c>
    </row>
    <row r="404" spans="1:14" s="33" customFormat="1" hidden="1" x14ac:dyDescent="0.2">
      <c r="A404" s="360" t="s">
        <v>719</v>
      </c>
      <c r="B404" s="361"/>
      <c r="C404" s="397" t="s">
        <v>505</v>
      </c>
      <c r="D404" s="398"/>
      <c r="E404" s="398"/>
      <c r="F404" s="398"/>
      <c r="G404" s="399"/>
      <c r="H404" s="34" t="s">
        <v>132</v>
      </c>
      <c r="I404" s="34" t="s">
        <v>135</v>
      </c>
      <c r="J404" s="34" t="s">
        <v>135</v>
      </c>
      <c r="K404" s="35" t="e">
        <f t="shared" si="19"/>
        <v>#VALUE!</v>
      </c>
      <c r="L404" s="112" t="str">
        <f t="shared" si="20"/>
        <v>0,00%</v>
      </c>
      <c r="M404" s="34"/>
      <c r="N404" s="146">
        <f t="shared" si="18"/>
        <v>1</v>
      </c>
    </row>
    <row r="405" spans="1:14" s="33" customFormat="1" hidden="1" x14ac:dyDescent="0.2">
      <c r="A405" s="360" t="s">
        <v>720</v>
      </c>
      <c r="B405" s="361"/>
      <c r="C405" s="397" t="s">
        <v>507</v>
      </c>
      <c r="D405" s="398"/>
      <c r="E405" s="398"/>
      <c r="F405" s="398"/>
      <c r="G405" s="399"/>
      <c r="H405" s="34" t="s">
        <v>132</v>
      </c>
      <c r="I405" s="34" t="s">
        <v>135</v>
      </c>
      <c r="J405" s="34" t="s">
        <v>135</v>
      </c>
      <c r="K405" s="35" t="e">
        <f t="shared" si="19"/>
        <v>#VALUE!</v>
      </c>
      <c r="L405" s="112" t="str">
        <f t="shared" si="20"/>
        <v>0,00%</v>
      </c>
      <c r="M405" s="34"/>
      <c r="N405" s="146">
        <f t="shared" ref="N405:N446" si="21">100%-L405</f>
        <v>1</v>
      </c>
    </row>
    <row r="406" spans="1:14" s="33" customFormat="1" ht="16.5" hidden="1" customHeight="1" x14ac:dyDescent="0.2">
      <c r="A406" s="360" t="s">
        <v>721</v>
      </c>
      <c r="B406" s="361"/>
      <c r="C406" s="397" t="s">
        <v>722</v>
      </c>
      <c r="D406" s="398"/>
      <c r="E406" s="398"/>
      <c r="F406" s="398"/>
      <c r="G406" s="399"/>
      <c r="H406" s="34" t="s">
        <v>132</v>
      </c>
      <c r="I406" s="34" t="s">
        <v>135</v>
      </c>
      <c r="J406" s="34" t="s">
        <v>135</v>
      </c>
      <c r="K406" s="35" t="e">
        <f t="shared" si="19"/>
        <v>#VALUE!</v>
      </c>
      <c r="L406" s="112" t="str">
        <f t="shared" si="20"/>
        <v>0,00%</v>
      </c>
      <c r="M406" s="34"/>
      <c r="N406" s="146">
        <f t="shared" si="21"/>
        <v>1</v>
      </c>
    </row>
    <row r="407" spans="1:14" s="33" customFormat="1" hidden="1" x14ac:dyDescent="0.2">
      <c r="A407" s="360" t="s">
        <v>723</v>
      </c>
      <c r="B407" s="361"/>
      <c r="C407" s="394" t="s">
        <v>157</v>
      </c>
      <c r="D407" s="395"/>
      <c r="E407" s="395"/>
      <c r="F407" s="395"/>
      <c r="G407" s="396"/>
      <c r="H407" s="34" t="s">
        <v>132</v>
      </c>
      <c r="I407" s="34" t="s">
        <v>135</v>
      </c>
      <c r="J407" s="34" t="s">
        <v>135</v>
      </c>
      <c r="K407" s="35" t="e">
        <f t="shared" si="19"/>
        <v>#VALUE!</v>
      </c>
      <c r="L407" s="112" t="str">
        <f t="shared" si="20"/>
        <v>0,00%</v>
      </c>
      <c r="M407" s="34"/>
      <c r="N407" s="146">
        <f t="shared" si="21"/>
        <v>1</v>
      </c>
    </row>
    <row r="408" spans="1:14" s="33" customFormat="1" hidden="1" x14ac:dyDescent="0.2">
      <c r="A408" s="360" t="s">
        <v>724</v>
      </c>
      <c r="B408" s="361"/>
      <c r="C408" s="394" t="s">
        <v>159</v>
      </c>
      <c r="D408" s="395"/>
      <c r="E408" s="395"/>
      <c r="F408" s="395"/>
      <c r="G408" s="396"/>
      <c r="H408" s="34" t="s">
        <v>132</v>
      </c>
      <c r="I408" s="34" t="s">
        <v>135</v>
      </c>
      <c r="J408" s="34" t="s">
        <v>135</v>
      </c>
      <c r="K408" s="35" t="e">
        <f t="shared" si="19"/>
        <v>#VALUE!</v>
      </c>
      <c r="L408" s="112" t="str">
        <f t="shared" si="20"/>
        <v>0,00%</v>
      </c>
      <c r="M408" s="34"/>
      <c r="N408" s="146">
        <f t="shared" si="21"/>
        <v>1</v>
      </c>
    </row>
    <row r="409" spans="1:14" s="33" customFormat="1" ht="9.75" x14ac:dyDescent="0.2">
      <c r="A409" s="360" t="s">
        <v>725</v>
      </c>
      <c r="B409" s="361"/>
      <c r="C409" s="385" t="s">
        <v>726</v>
      </c>
      <c r="D409" s="386"/>
      <c r="E409" s="386"/>
      <c r="F409" s="386"/>
      <c r="G409" s="387"/>
      <c r="H409" s="34" t="s">
        <v>132</v>
      </c>
      <c r="I409" s="34" t="s">
        <v>135</v>
      </c>
      <c r="J409" s="34" t="s">
        <v>135</v>
      </c>
      <c r="K409" s="35" t="s">
        <v>135</v>
      </c>
      <c r="L409" s="112" t="s">
        <v>135</v>
      </c>
      <c r="M409" s="34"/>
      <c r="N409" s="146" t="e">
        <f t="shared" si="21"/>
        <v>#VALUE!</v>
      </c>
    </row>
    <row r="410" spans="1:14" s="33" customFormat="1" ht="11.45" customHeight="1" x14ac:dyDescent="0.2">
      <c r="A410" s="360" t="s">
        <v>727</v>
      </c>
      <c r="B410" s="361"/>
      <c r="C410" s="385" t="s">
        <v>728</v>
      </c>
      <c r="D410" s="386"/>
      <c r="E410" s="386"/>
      <c r="F410" s="386"/>
      <c r="G410" s="387"/>
      <c r="H410" s="34" t="s">
        <v>132</v>
      </c>
      <c r="I410" s="34" t="s">
        <v>135</v>
      </c>
      <c r="J410" s="34" t="s">
        <v>135</v>
      </c>
      <c r="K410" s="35" t="s">
        <v>135</v>
      </c>
      <c r="L410" s="112" t="s">
        <v>135</v>
      </c>
      <c r="M410" s="34"/>
      <c r="N410" s="146" t="e">
        <f t="shared" si="21"/>
        <v>#VALUE!</v>
      </c>
    </row>
    <row r="411" spans="1:14" s="33" customFormat="1" hidden="1" x14ac:dyDescent="0.2">
      <c r="A411" s="360" t="s">
        <v>729</v>
      </c>
      <c r="B411" s="361"/>
      <c r="C411" s="397" t="s">
        <v>712</v>
      </c>
      <c r="D411" s="398"/>
      <c r="E411" s="398"/>
      <c r="F411" s="398"/>
      <c r="G411" s="399"/>
      <c r="H411" s="34" t="s">
        <v>132</v>
      </c>
      <c r="I411" s="34" t="s">
        <v>135</v>
      </c>
      <c r="J411" s="34" t="s">
        <v>135</v>
      </c>
      <c r="K411" s="35" t="e">
        <f t="shared" si="19"/>
        <v>#VALUE!</v>
      </c>
      <c r="L411" s="112" t="s">
        <v>135</v>
      </c>
      <c r="M411" s="34"/>
      <c r="N411" s="146" t="e">
        <f t="shared" si="21"/>
        <v>#VALUE!</v>
      </c>
    </row>
    <row r="412" spans="1:14" s="33" customFormat="1" ht="16.5" hidden="1" customHeight="1" x14ac:dyDescent="0.2">
      <c r="A412" s="360" t="s">
        <v>730</v>
      </c>
      <c r="B412" s="361"/>
      <c r="C412" s="397" t="s">
        <v>137</v>
      </c>
      <c r="D412" s="398"/>
      <c r="E412" s="398"/>
      <c r="F412" s="398"/>
      <c r="G412" s="399"/>
      <c r="H412" s="34" t="s">
        <v>132</v>
      </c>
      <c r="I412" s="34" t="s">
        <v>135</v>
      </c>
      <c r="J412" s="34" t="s">
        <v>135</v>
      </c>
      <c r="K412" s="35" t="e">
        <f t="shared" si="19"/>
        <v>#VALUE!</v>
      </c>
      <c r="L412" s="112" t="s">
        <v>135</v>
      </c>
      <c r="M412" s="34"/>
      <c r="N412" s="146" t="e">
        <f t="shared" si="21"/>
        <v>#VALUE!</v>
      </c>
    </row>
    <row r="413" spans="1:14" s="33" customFormat="1" ht="16.5" hidden="1" customHeight="1" x14ac:dyDescent="0.2">
      <c r="A413" s="360" t="s">
        <v>731</v>
      </c>
      <c r="B413" s="361"/>
      <c r="C413" s="397" t="s">
        <v>139</v>
      </c>
      <c r="D413" s="398"/>
      <c r="E413" s="398"/>
      <c r="F413" s="398"/>
      <c r="G413" s="399"/>
      <c r="H413" s="34" t="s">
        <v>132</v>
      </c>
      <c r="I413" s="34" t="s">
        <v>135</v>
      </c>
      <c r="J413" s="34" t="s">
        <v>135</v>
      </c>
      <c r="K413" s="35" t="e">
        <f t="shared" si="19"/>
        <v>#VALUE!</v>
      </c>
      <c r="L413" s="112" t="s">
        <v>135</v>
      </c>
      <c r="M413" s="34"/>
      <c r="N413" s="146" t="e">
        <f t="shared" si="21"/>
        <v>#VALUE!</v>
      </c>
    </row>
    <row r="414" spans="1:14" s="33" customFormat="1" ht="16.5" hidden="1" customHeight="1" x14ac:dyDescent="0.2">
      <c r="A414" s="360" t="s">
        <v>731</v>
      </c>
      <c r="B414" s="361"/>
      <c r="C414" s="397" t="s">
        <v>141</v>
      </c>
      <c r="D414" s="398"/>
      <c r="E414" s="398"/>
      <c r="F414" s="398"/>
      <c r="G414" s="399"/>
      <c r="H414" s="34" t="s">
        <v>132</v>
      </c>
      <c r="I414" s="34" t="s">
        <v>135</v>
      </c>
      <c r="J414" s="34" t="s">
        <v>135</v>
      </c>
      <c r="K414" s="35" t="e">
        <f t="shared" si="19"/>
        <v>#VALUE!</v>
      </c>
      <c r="L414" s="112" t="s">
        <v>135</v>
      </c>
      <c r="M414" s="34"/>
      <c r="N414" s="146" t="e">
        <f t="shared" si="21"/>
        <v>#VALUE!</v>
      </c>
    </row>
    <row r="415" spans="1:14" s="33" customFormat="1" hidden="1" x14ac:dyDescent="0.2">
      <c r="A415" s="360" t="s">
        <v>732</v>
      </c>
      <c r="B415" s="361"/>
      <c r="C415" s="397" t="s">
        <v>493</v>
      </c>
      <c r="D415" s="398"/>
      <c r="E415" s="398"/>
      <c r="F415" s="398"/>
      <c r="G415" s="399"/>
      <c r="H415" s="34" t="s">
        <v>132</v>
      </c>
      <c r="I415" s="34" t="s">
        <v>135</v>
      </c>
      <c r="J415" s="34" t="s">
        <v>135</v>
      </c>
      <c r="K415" s="35" t="e">
        <f t="shared" si="19"/>
        <v>#VALUE!</v>
      </c>
      <c r="L415" s="112" t="s">
        <v>135</v>
      </c>
      <c r="M415" s="34"/>
      <c r="N415" s="146" t="e">
        <f t="shared" si="21"/>
        <v>#VALUE!</v>
      </c>
    </row>
    <row r="416" spans="1:14" s="33" customFormat="1" ht="9.75" x14ac:dyDescent="0.2">
      <c r="A416" s="360" t="s">
        <v>733</v>
      </c>
      <c r="B416" s="361"/>
      <c r="C416" s="388" t="s">
        <v>496</v>
      </c>
      <c r="D416" s="389"/>
      <c r="E416" s="389"/>
      <c r="F416" s="389"/>
      <c r="G416" s="390"/>
      <c r="H416" s="34" t="s">
        <v>132</v>
      </c>
      <c r="I416" s="34" t="s">
        <v>135</v>
      </c>
      <c r="J416" s="34" t="s">
        <v>135</v>
      </c>
      <c r="K416" s="35" t="s">
        <v>135</v>
      </c>
      <c r="L416" s="112" t="s">
        <v>135</v>
      </c>
      <c r="M416" s="34"/>
      <c r="N416" s="146" t="e">
        <f t="shared" si="21"/>
        <v>#VALUE!</v>
      </c>
    </row>
    <row r="417" spans="1:14" s="33" customFormat="1" hidden="1" x14ac:dyDescent="0.2">
      <c r="A417" s="360" t="s">
        <v>734</v>
      </c>
      <c r="B417" s="361"/>
      <c r="C417" s="397" t="s">
        <v>499</v>
      </c>
      <c r="D417" s="398"/>
      <c r="E417" s="398"/>
      <c r="F417" s="398"/>
      <c r="G417" s="399"/>
      <c r="H417" s="34" t="s">
        <v>132</v>
      </c>
      <c r="I417" s="34" t="s">
        <v>135</v>
      </c>
      <c r="J417" s="34" t="s">
        <v>135</v>
      </c>
      <c r="K417" s="35" t="e">
        <f t="shared" si="19"/>
        <v>#VALUE!</v>
      </c>
      <c r="L417" s="112" t="str">
        <f t="shared" si="20"/>
        <v>0,00%</v>
      </c>
      <c r="M417" s="34"/>
      <c r="N417" s="146">
        <f t="shared" si="21"/>
        <v>1</v>
      </c>
    </row>
    <row r="418" spans="1:14" s="33" customFormat="1" hidden="1" x14ac:dyDescent="0.2">
      <c r="A418" s="360" t="s">
        <v>735</v>
      </c>
      <c r="B418" s="361"/>
      <c r="C418" s="397" t="s">
        <v>505</v>
      </c>
      <c r="D418" s="398"/>
      <c r="E418" s="398"/>
      <c r="F418" s="398"/>
      <c r="G418" s="399"/>
      <c r="H418" s="34" t="s">
        <v>132</v>
      </c>
      <c r="I418" s="34" t="s">
        <v>135</v>
      </c>
      <c r="J418" s="34" t="s">
        <v>135</v>
      </c>
      <c r="K418" s="35" t="e">
        <f t="shared" si="19"/>
        <v>#VALUE!</v>
      </c>
      <c r="L418" s="112" t="str">
        <f t="shared" si="20"/>
        <v>0,00%</v>
      </c>
      <c r="M418" s="34"/>
      <c r="N418" s="146">
        <f t="shared" si="21"/>
        <v>1</v>
      </c>
    </row>
    <row r="419" spans="1:14" s="33" customFormat="1" hidden="1" x14ac:dyDescent="0.2">
      <c r="A419" s="360" t="s">
        <v>736</v>
      </c>
      <c r="B419" s="361"/>
      <c r="C419" s="397" t="s">
        <v>507</v>
      </c>
      <c r="D419" s="398"/>
      <c r="E419" s="398"/>
      <c r="F419" s="398"/>
      <c r="G419" s="399"/>
      <c r="H419" s="34" t="s">
        <v>132</v>
      </c>
      <c r="I419" s="34" t="s">
        <v>135</v>
      </c>
      <c r="J419" s="34" t="s">
        <v>135</v>
      </c>
      <c r="K419" s="35" t="e">
        <f t="shared" si="19"/>
        <v>#VALUE!</v>
      </c>
      <c r="L419" s="112" t="str">
        <f t="shared" si="20"/>
        <v>0,00%</v>
      </c>
      <c r="M419" s="34"/>
      <c r="N419" s="146">
        <f t="shared" si="21"/>
        <v>1</v>
      </c>
    </row>
    <row r="420" spans="1:14" s="33" customFormat="1" ht="16.5" hidden="1" customHeight="1" x14ac:dyDescent="0.2">
      <c r="A420" s="360" t="s">
        <v>737</v>
      </c>
      <c r="B420" s="361"/>
      <c r="C420" s="397" t="s">
        <v>722</v>
      </c>
      <c r="D420" s="398"/>
      <c r="E420" s="398"/>
      <c r="F420" s="398"/>
      <c r="G420" s="399"/>
      <c r="H420" s="34" t="s">
        <v>132</v>
      </c>
      <c r="I420" s="34" t="s">
        <v>135</v>
      </c>
      <c r="J420" s="34" t="s">
        <v>135</v>
      </c>
      <c r="K420" s="35" t="e">
        <f t="shared" si="19"/>
        <v>#VALUE!</v>
      </c>
      <c r="L420" s="112" t="str">
        <f t="shared" si="20"/>
        <v>0,00%</v>
      </c>
      <c r="M420" s="34"/>
      <c r="N420" s="146">
        <f t="shared" si="21"/>
        <v>1</v>
      </c>
    </row>
    <row r="421" spans="1:14" s="33" customFormat="1" hidden="1" x14ac:dyDescent="0.2">
      <c r="A421" s="360" t="s">
        <v>738</v>
      </c>
      <c r="B421" s="361"/>
      <c r="C421" s="394" t="s">
        <v>157</v>
      </c>
      <c r="D421" s="395"/>
      <c r="E421" s="395"/>
      <c r="F421" s="395"/>
      <c r="G421" s="396"/>
      <c r="H421" s="34" t="s">
        <v>132</v>
      </c>
      <c r="I421" s="34" t="s">
        <v>135</v>
      </c>
      <c r="J421" s="34" t="s">
        <v>135</v>
      </c>
      <c r="K421" s="35" t="e">
        <f t="shared" si="19"/>
        <v>#VALUE!</v>
      </c>
      <c r="L421" s="112" t="str">
        <f t="shared" si="20"/>
        <v>0,00%</v>
      </c>
      <c r="M421" s="34"/>
      <c r="N421" s="146">
        <f t="shared" si="21"/>
        <v>1</v>
      </c>
    </row>
    <row r="422" spans="1:14" s="33" customFormat="1" hidden="1" x14ac:dyDescent="0.2">
      <c r="A422" s="360" t="s">
        <v>739</v>
      </c>
      <c r="B422" s="361"/>
      <c r="C422" s="394" t="s">
        <v>159</v>
      </c>
      <c r="D422" s="395"/>
      <c r="E422" s="395"/>
      <c r="F422" s="395"/>
      <c r="G422" s="396"/>
      <c r="H422" s="34" t="s">
        <v>132</v>
      </c>
      <c r="I422" s="34" t="s">
        <v>135</v>
      </c>
      <c r="J422" s="34" t="s">
        <v>135</v>
      </c>
      <c r="K422" s="35" t="e">
        <f t="shared" si="19"/>
        <v>#VALUE!</v>
      </c>
      <c r="L422" s="112" t="str">
        <f t="shared" si="20"/>
        <v>0,00%</v>
      </c>
      <c r="M422" s="34"/>
      <c r="N422" s="146">
        <f t="shared" si="21"/>
        <v>1</v>
      </c>
    </row>
    <row r="423" spans="1:14" s="33" customFormat="1" x14ac:dyDescent="0.2">
      <c r="A423" s="360" t="s">
        <v>144</v>
      </c>
      <c r="B423" s="361"/>
      <c r="C423" s="362" t="s">
        <v>740</v>
      </c>
      <c r="D423" s="363"/>
      <c r="E423" s="363"/>
      <c r="F423" s="363"/>
      <c r="G423" s="364"/>
      <c r="H423" s="34" t="s">
        <v>132</v>
      </c>
      <c r="I423" s="34">
        <v>0</v>
      </c>
      <c r="J423" s="34">
        <v>0</v>
      </c>
      <c r="K423" s="35">
        <f t="shared" si="19"/>
        <v>0</v>
      </c>
      <c r="L423" s="112" t="str">
        <f t="shared" si="20"/>
        <v>0,00%</v>
      </c>
      <c r="M423" s="34"/>
      <c r="N423" s="146">
        <f t="shared" si="21"/>
        <v>1</v>
      </c>
    </row>
    <row r="424" spans="1:14" s="33" customFormat="1" ht="9.75" x14ac:dyDescent="0.2">
      <c r="A424" s="360" t="s">
        <v>146</v>
      </c>
      <c r="B424" s="361"/>
      <c r="C424" s="376" t="s">
        <v>741</v>
      </c>
      <c r="D424" s="377"/>
      <c r="E424" s="377"/>
      <c r="F424" s="377"/>
      <c r="G424" s="378"/>
      <c r="H424" s="34" t="s">
        <v>132</v>
      </c>
      <c r="I424" s="34">
        <v>0</v>
      </c>
      <c r="J424" s="34">
        <f>SUM(J425:J426)</f>
        <v>0</v>
      </c>
      <c r="K424" s="35">
        <f t="shared" si="19"/>
        <v>0</v>
      </c>
      <c r="L424" s="112" t="str">
        <f t="shared" si="20"/>
        <v>0,00%</v>
      </c>
      <c r="M424" s="34"/>
      <c r="N424" s="146">
        <f t="shared" si="21"/>
        <v>1</v>
      </c>
    </row>
    <row r="425" spans="1:14" s="33" customFormat="1" ht="9.75" x14ac:dyDescent="0.2">
      <c r="A425" s="360" t="s">
        <v>742</v>
      </c>
      <c r="B425" s="361"/>
      <c r="C425" s="385" t="s">
        <v>743</v>
      </c>
      <c r="D425" s="386"/>
      <c r="E425" s="386"/>
      <c r="F425" s="386"/>
      <c r="G425" s="387"/>
      <c r="H425" s="34" t="s">
        <v>132</v>
      </c>
      <c r="I425" s="34" t="s">
        <v>135</v>
      </c>
      <c r="J425" s="34" t="s">
        <v>135</v>
      </c>
      <c r="K425" s="35" t="s">
        <v>135</v>
      </c>
      <c r="L425" s="112" t="s">
        <v>135</v>
      </c>
      <c r="M425" s="34"/>
      <c r="N425" s="146" t="e">
        <f t="shared" si="21"/>
        <v>#VALUE!</v>
      </c>
    </row>
    <row r="426" spans="1:14" s="33" customFormat="1" ht="9.75" x14ac:dyDescent="0.2">
      <c r="A426" s="360" t="s">
        <v>744</v>
      </c>
      <c r="B426" s="361"/>
      <c r="C426" s="385" t="s">
        <v>745</v>
      </c>
      <c r="D426" s="386"/>
      <c r="E426" s="386"/>
      <c r="F426" s="386"/>
      <c r="G426" s="387"/>
      <c r="H426" s="34" t="s">
        <v>132</v>
      </c>
      <c r="I426" s="34" t="s">
        <v>135</v>
      </c>
      <c r="J426" s="34" t="s">
        <v>135</v>
      </c>
      <c r="K426" s="35" t="s">
        <v>135</v>
      </c>
      <c r="L426" s="112" t="s">
        <v>135</v>
      </c>
      <c r="M426" s="34"/>
      <c r="N426" s="146" t="e">
        <f t="shared" si="21"/>
        <v>#VALUE!</v>
      </c>
    </row>
    <row r="427" spans="1:14" s="33" customFormat="1" ht="9" customHeight="1" x14ac:dyDescent="0.2">
      <c r="A427" s="360" t="s">
        <v>162</v>
      </c>
      <c r="B427" s="361"/>
      <c r="C427" s="379" t="s">
        <v>746</v>
      </c>
      <c r="D427" s="380"/>
      <c r="E427" s="380"/>
      <c r="F427" s="380"/>
      <c r="G427" s="381"/>
      <c r="H427" s="34" t="s">
        <v>132</v>
      </c>
      <c r="I427" s="56">
        <v>0</v>
      </c>
      <c r="J427" s="56">
        <v>0</v>
      </c>
      <c r="K427" s="38">
        <f t="shared" si="19"/>
        <v>0</v>
      </c>
      <c r="L427" s="117" t="str">
        <f t="shared" si="20"/>
        <v>0,00%</v>
      </c>
      <c r="M427" s="38"/>
      <c r="N427" s="146">
        <f t="shared" si="21"/>
        <v>1</v>
      </c>
    </row>
    <row r="428" spans="1:14" s="33" customFormat="1" ht="9.75" x14ac:dyDescent="0.2">
      <c r="A428" s="360" t="s">
        <v>164</v>
      </c>
      <c r="B428" s="361"/>
      <c r="C428" s="376" t="s">
        <v>747</v>
      </c>
      <c r="D428" s="377"/>
      <c r="E428" s="377"/>
      <c r="F428" s="377"/>
      <c r="G428" s="378"/>
      <c r="H428" s="34" t="s">
        <v>132</v>
      </c>
      <c r="I428" s="34">
        <v>0</v>
      </c>
      <c r="J428" s="34">
        <v>0</v>
      </c>
      <c r="K428" s="35">
        <f t="shared" si="19"/>
        <v>0</v>
      </c>
      <c r="L428" s="112" t="str">
        <f t="shared" si="20"/>
        <v>0,00%</v>
      </c>
      <c r="M428" s="34"/>
      <c r="N428" s="146">
        <f t="shared" si="21"/>
        <v>1</v>
      </c>
    </row>
    <row r="429" spans="1:14" s="33" customFormat="1" ht="9.75" x14ac:dyDescent="0.2">
      <c r="A429" s="360" t="s">
        <v>168</v>
      </c>
      <c r="B429" s="361"/>
      <c r="C429" s="376" t="s">
        <v>748</v>
      </c>
      <c r="D429" s="377"/>
      <c r="E429" s="377"/>
      <c r="F429" s="377"/>
      <c r="G429" s="378"/>
      <c r="H429" s="34" t="s">
        <v>132</v>
      </c>
      <c r="I429" s="34">
        <v>0</v>
      </c>
      <c r="J429" s="34">
        <v>0</v>
      </c>
      <c r="K429" s="35">
        <f t="shared" si="19"/>
        <v>0</v>
      </c>
      <c r="L429" s="112" t="str">
        <f t="shared" si="20"/>
        <v>0,00%</v>
      </c>
      <c r="M429" s="34"/>
      <c r="N429" s="146">
        <f t="shared" si="21"/>
        <v>1</v>
      </c>
    </row>
    <row r="430" spans="1:14" s="33" customFormat="1" ht="9.75" x14ac:dyDescent="0.2">
      <c r="A430" s="360" t="s">
        <v>169</v>
      </c>
      <c r="B430" s="361"/>
      <c r="C430" s="376" t="s">
        <v>749</v>
      </c>
      <c r="D430" s="377"/>
      <c r="E430" s="377"/>
      <c r="F430" s="377"/>
      <c r="G430" s="378"/>
      <c r="H430" s="34" t="s">
        <v>132</v>
      </c>
      <c r="I430" s="34">
        <v>0</v>
      </c>
      <c r="J430" s="34">
        <v>0</v>
      </c>
      <c r="K430" s="35">
        <f t="shared" si="19"/>
        <v>0</v>
      </c>
      <c r="L430" s="112" t="str">
        <f t="shared" si="20"/>
        <v>0,00%</v>
      </c>
      <c r="M430" s="34"/>
      <c r="N430" s="146">
        <f t="shared" si="21"/>
        <v>1</v>
      </c>
    </row>
    <row r="431" spans="1:14" s="33" customFormat="1" ht="9.75" x14ac:dyDescent="0.2">
      <c r="A431" s="360" t="s">
        <v>170</v>
      </c>
      <c r="B431" s="361"/>
      <c r="C431" s="376" t="s">
        <v>750</v>
      </c>
      <c r="D431" s="377"/>
      <c r="E431" s="377"/>
      <c r="F431" s="377"/>
      <c r="G431" s="378"/>
      <c r="H431" s="34" t="s">
        <v>132</v>
      </c>
      <c r="I431" s="34">
        <v>0</v>
      </c>
      <c r="J431" s="34">
        <v>0</v>
      </c>
      <c r="K431" s="35">
        <f t="shared" si="19"/>
        <v>0</v>
      </c>
      <c r="L431" s="112" t="str">
        <f t="shared" si="20"/>
        <v>0,00%</v>
      </c>
      <c r="M431" s="34"/>
      <c r="N431" s="146">
        <f t="shared" si="21"/>
        <v>1</v>
      </c>
    </row>
    <row r="432" spans="1:14" s="33" customFormat="1" x14ac:dyDescent="0.2">
      <c r="A432" s="360" t="s">
        <v>171</v>
      </c>
      <c r="B432" s="361"/>
      <c r="C432" s="362" t="s">
        <v>751</v>
      </c>
      <c r="D432" s="363"/>
      <c r="E432" s="363"/>
      <c r="F432" s="363"/>
      <c r="G432" s="364"/>
      <c r="H432" s="34" t="s">
        <v>132</v>
      </c>
      <c r="I432" s="34" t="s">
        <v>135</v>
      </c>
      <c r="J432" s="34" t="s">
        <v>135</v>
      </c>
      <c r="K432" s="35" t="s">
        <v>135</v>
      </c>
      <c r="L432" s="112" t="s">
        <v>135</v>
      </c>
      <c r="M432" s="34"/>
      <c r="N432" s="146" t="e">
        <f t="shared" si="21"/>
        <v>#VALUE!</v>
      </c>
    </row>
    <row r="433" spans="1:14" s="33" customFormat="1" hidden="1" x14ac:dyDescent="0.2">
      <c r="A433" s="360" t="s">
        <v>211</v>
      </c>
      <c r="B433" s="361"/>
      <c r="C433" s="382" t="s">
        <v>393</v>
      </c>
      <c r="D433" s="383"/>
      <c r="E433" s="383"/>
      <c r="F433" s="383"/>
      <c r="G433" s="384"/>
      <c r="H433" s="34" t="s">
        <v>132</v>
      </c>
      <c r="I433" s="34" t="s">
        <v>135</v>
      </c>
      <c r="J433" s="34" t="s">
        <v>135</v>
      </c>
      <c r="K433" s="35" t="s">
        <v>135</v>
      </c>
      <c r="L433" s="112" t="str">
        <f t="shared" ref="L433:L438" si="22">IFERROR(J433/I433,"0,00%")</f>
        <v>0,00%</v>
      </c>
      <c r="M433" s="34"/>
      <c r="N433" s="146">
        <f t="shared" si="21"/>
        <v>1</v>
      </c>
    </row>
    <row r="434" spans="1:14" s="33" customFormat="1" ht="16.5" hidden="1" customHeight="1" x14ac:dyDescent="0.2">
      <c r="A434" s="360" t="s">
        <v>752</v>
      </c>
      <c r="B434" s="361"/>
      <c r="C434" s="397" t="s">
        <v>753</v>
      </c>
      <c r="D434" s="398"/>
      <c r="E434" s="398"/>
      <c r="F434" s="398"/>
      <c r="G434" s="399"/>
      <c r="H434" s="34" t="s">
        <v>132</v>
      </c>
      <c r="I434" s="34" t="s">
        <v>135</v>
      </c>
      <c r="J434" s="34" t="s">
        <v>135</v>
      </c>
      <c r="K434" s="35" t="s">
        <v>135</v>
      </c>
      <c r="L434" s="112" t="str">
        <f t="shared" si="22"/>
        <v>0,00%</v>
      </c>
      <c r="M434" s="34"/>
      <c r="N434" s="146">
        <f t="shared" si="21"/>
        <v>1</v>
      </c>
    </row>
    <row r="435" spans="1:14" s="33" customFormat="1" hidden="1" x14ac:dyDescent="0.2">
      <c r="A435" s="360" t="s">
        <v>213</v>
      </c>
      <c r="B435" s="361"/>
      <c r="C435" s="382" t="s">
        <v>395</v>
      </c>
      <c r="D435" s="383"/>
      <c r="E435" s="383"/>
      <c r="F435" s="383"/>
      <c r="G435" s="384"/>
      <c r="H435" s="34" t="s">
        <v>132</v>
      </c>
      <c r="I435" s="34" t="s">
        <v>135</v>
      </c>
      <c r="J435" s="34" t="s">
        <v>135</v>
      </c>
      <c r="K435" s="35" t="s">
        <v>135</v>
      </c>
      <c r="L435" s="112" t="str">
        <f t="shared" si="22"/>
        <v>0,00%</v>
      </c>
      <c r="M435" s="34"/>
      <c r="N435" s="146">
        <f t="shared" si="21"/>
        <v>1</v>
      </c>
    </row>
    <row r="436" spans="1:14" s="33" customFormat="1" ht="16.5" hidden="1" customHeight="1" x14ac:dyDescent="0.2">
      <c r="A436" s="360" t="s">
        <v>754</v>
      </c>
      <c r="B436" s="361"/>
      <c r="C436" s="397" t="s">
        <v>755</v>
      </c>
      <c r="D436" s="398"/>
      <c r="E436" s="398"/>
      <c r="F436" s="398"/>
      <c r="G436" s="399"/>
      <c r="H436" s="34" t="s">
        <v>132</v>
      </c>
      <c r="I436" s="34" t="s">
        <v>135</v>
      </c>
      <c r="J436" s="34" t="s">
        <v>135</v>
      </c>
      <c r="K436" s="35" t="s">
        <v>135</v>
      </c>
      <c r="L436" s="112" t="str">
        <f t="shared" si="22"/>
        <v>0,00%</v>
      </c>
      <c r="M436" s="34"/>
      <c r="N436" s="146">
        <f t="shared" si="21"/>
        <v>1</v>
      </c>
    </row>
    <row r="437" spans="1:14" s="33" customFormat="1" ht="9.75" x14ac:dyDescent="0.2">
      <c r="A437" s="360" t="s">
        <v>172</v>
      </c>
      <c r="B437" s="361"/>
      <c r="C437" s="376" t="s">
        <v>756</v>
      </c>
      <c r="D437" s="377"/>
      <c r="E437" s="377"/>
      <c r="F437" s="377"/>
      <c r="G437" s="378"/>
      <c r="H437" s="34" t="s">
        <v>132</v>
      </c>
      <c r="I437" s="34">
        <v>0</v>
      </c>
      <c r="J437" s="34">
        <v>0</v>
      </c>
      <c r="K437" s="35">
        <f>J437-I437</f>
        <v>0</v>
      </c>
      <c r="L437" s="112" t="str">
        <f t="shared" si="22"/>
        <v>0,00%</v>
      </c>
      <c r="M437" s="34"/>
      <c r="N437" s="146">
        <f t="shared" si="21"/>
        <v>1</v>
      </c>
    </row>
    <row r="438" spans="1:14" s="33" customFormat="1" ht="9" customHeight="1" thickBot="1" x14ac:dyDescent="0.25">
      <c r="A438" s="400" t="s">
        <v>173</v>
      </c>
      <c r="B438" s="401"/>
      <c r="C438" s="408" t="s">
        <v>757</v>
      </c>
      <c r="D438" s="409"/>
      <c r="E438" s="409"/>
      <c r="F438" s="409"/>
      <c r="G438" s="410"/>
      <c r="H438" s="46" t="s">
        <v>132</v>
      </c>
      <c r="I438" s="46">
        <v>0</v>
      </c>
      <c r="J438" s="46">
        <v>0</v>
      </c>
      <c r="K438" s="48">
        <f>J438-I438</f>
        <v>0</v>
      </c>
      <c r="L438" s="114" t="str">
        <f t="shared" si="22"/>
        <v>0,00%</v>
      </c>
      <c r="M438" s="46"/>
      <c r="N438" s="146">
        <f t="shared" si="21"/>
        <v>1</v>
      </c>
    </row>
    <row r="439" spans="1:14" s="33" customFormat="1" ht="9.75" customHeight="1" x14ac:dyDescent="0.2">
      <c r="A439" s="414" t="s">
        <v>231</v>
      </c>
      <c r="B439" s="415"/>
      <c r="C439" s="416" t="s">
        <v>224</v>
      </c>
      <c r="D439" s="417"/>
      <c r="E439" s="417"/>
      <c r="F439" s="417"/>
      <c r="G439" s="418"/>
      <c r="H439" s="40" t="s">
        <v>135</v>
      </c>
      <c r="I439" s="40"/>
      <c r="J439" s="40" t="s">
        <v>135</v>
      </c>
      <c r="K439" s="49"/>
      <c r="L439" s="115"/>
      <c r="M439" s="40"/>
      <c r="N439" s="146">
        <f t="shared" si="21"/>
        <v>1</v>
      </c>
    </row>
    <row r="440" spans="1:14" s="33" customFormat="1" ht="23.45" customHeight="1" x14ac:dyDescent="0.2">
      <c r="A440" s="360" t="s">
        <v>233</v>
      </c>
      <c r="B440" s="361"/>
      <c r="C440" s="376" t="s">
        <v>758</v>
      </c>
      <c r="D440" s="377"/>
      <c r="E440" s="377"/>
      <c r="F440" s="377"/>
      <c r="G440" s="378"/>
      <c r="H440" s="34" t="s">
        <v>132</v>
      </c>
      <c r="I440" s="36">
        <v>13.14448</v>
      </c>
      <c r="J440" s="35">
        <v>12.5585</v>
      </c>
      <c r="K440" s="35">
        <f>J440-I440</f>
        <v>-0.58597999999999928</v>
      </c>
      <c r="L440" s="112">
        <f>IFERROR(J440/I440,"0,00%")</f>
        <v>0.95542006986963357</v>
      </c>
      <c r="M440" s="36"/>
      <c r="N440" s="146">
        <f t="shared" si="21"/>
        <v>4.457993013036643E-2</v>
      </c>
    </row>
    <row r="441" spans="1:14" s="33" customFormat="1" ht="12" customHeight="1" x14ac:dyDescent="0.2">
      <c r="A441" s="360" t="s">
        <v>234</v>
      </c>
      <c r="B441" s="361"/>
      <c r="C441" s="382" t="s">
        <v>759</v>
      </c>
      <c r="D441" s="383"/>
      <c r="E441" s="383"/>
      <c r="F441" s="383"/>
      <c r="G441" s="384"/>
      <c r="H441" s="34" t="s">
        <v>132</v>
      </c>
      <c r="I441" s="36">
        <v>13.14448</v>
      </c>
      <c r="J441" s="35">
        <v>11.798640000000001</v>
      </c>
      <c r="K441" s="35">
        <f>J441-I441</f>
        <v>-1.345839999999999</v>
      </c>
      <c r="L441" s="112">
        <f t="shared" ref="L441:L447" si="23">IFERROR(J441/I441,"0,00%")</f>
        <v>0.89761177315496699</v>
      </c>
      <c r="M441" s="34"/>
      <c r="N441" s="146">
        <f t="shared" si="21"/>
        <v>0.10238822684503301</v>
      </c>
    </row>
    <row r="442" spans="1:14" s="33" customFormat="1" ht="23.25" customHeight="1" x14ac:dyDescent="0.2">
      <c r="A442" s="360" t="s">
        <v>235</v>
      </c>
      <c r="B442" s="361"/>
      <c r="C442" s="382" t="s">
        <v>760</v>
      </c>
      <c r="D442" s="383"/>
      <c r="E442" s="383"/>
      <c r="F442" s="383"/>
      <c r="G442" s="384"/>
      <c r="H442" s="34" t="s">
        <v>132</v>
      </c>
      <c r="I442" s="34" t="s">
        <v>135</v>
      </c>
      <c r="J442" s="34" t="s">
        <v>135</v>
      </c>
      <c r="K442" s="35" t="s">
        <v>135</v>
      </c>
      <c r="L442" s="112" t="s">
        <v>135</v>
      </c>
      <c r="M442" s="34"/>
      <c r="N442" s="146" t="e">
        <f t="shared" si="21"/>
        <v>#VALUE!</v>
      </c>
    </row>
    <row r="443" spans="1:14" s="33" customFormat="1" x14ac:dyDescent="0.2">
      <c r="A443" s="360" t="s">
        <v>236</v>
      </c>
      <c r="B443" s="361"/>
      <c r="C443" s="382" t="s">
        <v>761</v>
      </c>
      <c r="D443" s="383"/>
      <c r="E443" s="383"/>
      <c r="F443" s="383"/>
      <c r="G443" s="384"/>
      <c r="H443" s="34" t="s">
        <v>132</v>
      </c>
      <c r="I443" s="34" t="s">
        <v>135</v>
      </c>
      <c r="J443" s="34" t="s">
        <v>135</v>
      </c>
      <c r="K443" s="35" t="s">
        <v>135</v>
      </c>
      <c r="L443" s="112" t="s">
        <v>135</v>
      </c>
      <c r="M443" s="34"/>
      <c r="N443" s="146" t="e">
        <f t="shared" si="21"/>
        <v>#VALUE!</v>
      </c>
    </row>
    <row r="444" spans="1:14" s="33" customFormat="1" ht="21.6" hidden="1" customHeight="1" x14ac:dyDescent="0.2">
      <c r="A444" s="360" t="s">
        <v>237</v>
      </c>
      <c r="B444" s="361"/>
      <c r="C444" s="362" t="s">
        <v>762</v>
      </c>
      <c r="D444" s="363"/>
      <c r="E444" s="363"/>
      <c r="F444" s="363"/>
      <c r="G444" s="364"/>
      <c r="H444" s="34" t="s">
        <v>135</v>
      </c>
      <c r="I444" s="34" t="s">
        <v>135</v>
      </c>
      <c r="J444" s="34" t="s">
        <v>135</v>
      </c>
      <c r="K444" s="35" t="s">
        <v>135</v>
      </c>
      <c r="L444" s="112" t="str">
        <f t="shared" si="23"/>
        <v>0,00%</v>
      </c>
      <c r="M444" s="34"/>
      <c r="N444" s="146">
        <f t="shared" si="21"/>
        <v>1</v>
      </c>
    </row>
    <row r="445" spans="1:14" s="33" customFormat="1" hidden="1" x14ac:dyDescent="0.2">
      <c r="A445" s="360" t="s">
        <v>763</v>
      </c>
      <c r="B445" s="361"/>
      <c r="C445" s="382" t="s">
        <v>764</v>
      </c>
      <c r="D445" s="383"/>
      <c r="E445" s="383"/>
      <c r="F445" s="383"/>
      <c r="G445" s="384"/>
      <c r="H445" s="34" t="s">
        <v>132</v>
      </c>
      <c r="I445" s="34" t="s">
        <v>135</v>
      </c>
      <c r="J445" s="34" t="s">
        <v>135</v>
      </c>
      <c r="K445" s="35" t="s">
        <v>135</v>
      </c>
      <c r="L445" s="112" t="str">
        <f t="shared" si="23"/>
        <v>0,00%</v>
      </c>
      <c r="M445" s="34"/>
      <c r="N445" s="146">
        <f t="shared" si="21"/>
        <v>1</v>
      </c>
    </row>
    <row r="446" spans="1:14" s="33" customFormat="1" hidden="1" x14ac:dyDescent="0.2">
      <c r="A446" s="360" t="s">
        <v>765</v>
      </c>
      <c r="B446" s="361"/>
      <c r="C446" s="382" t="s">
        <v>766</v>
      </c>
      <c r="D446" s="383"/>
      <c r="E446" s="383"/>
      <c r="F446" s="383"/>
      <c r="G446" s="384"/>
      <c r="H446" s="34" t="s">
        <v>132</v>
      </c>
      <c r="I446" s="34" t="s">
        <v>135</v>
      </c>
      <c r="J446" s="34" t="s">
        <v>135</v>
      </c>
      <c r="K446" s="35" t="s">
        <v>135</v>
      </c>
      <c r="L446" s="112" t="str">
        <f t="shared" si="23"/>
        <v>0,00%</v>
      </c>
      <c r="M446" s="34"/>
      <c r="N446" s="146">
        <f t="shared" si="21"/>
        <v>1</v>
      </c>
    </row>
    <row r="447" spans="1:14" s="33" customFormat="1" ht="9" hidden="1" customHeight="1" thickBot="1" x14ac:dyDescent="0.25">
      <c r="A447" s="400" t="s">
        <v>767</v>
      </c>
      <c r="B447" s="401"/>
      <c r="C447" s="459" t="s">
        <v>768</v>
      </c>
      <c r="D447" s="460"/>
      <c r="E447" s="460"/>
      <c r="F447" s="460"/>
      <c r="G447" s="461"/>
      <c r="H447" s="46" t="s">
        <v>132</v>
      </c>
      <c r="I447" s="46" t="s">
        <v>135</v>
      </c>
      <c r="J447" s="46" t="s">
        <v>135</v>
      </c>
      <c r="K447" s="48" t="s">
        <v>135</v>
      </c>
      <c r="L447" s="114" t="str">
        <f t="shared" si="23"/>
        <v>0,00%</v>
      </c>
      <c r="M447" s="46"/>
    </row>
    <row r="448" spans="1:14" s="64" customFormat="1" ht="12" hidden="1" customHeight="1" x14ac:dyDescent="0.15">
      <c r="A448" s="63"/>
      <c r="B448" s="63"/>
      <c r="C448" s="63"/>
    </row>
    <row r="449" spans="1:11" s="66" customFormat="1" ht="9.75" hidden="1" x14ac:dyDescent="0.2">
      <c r="A449" s="65" t="s">
        <v>769</v>
      </c>
    </row>
    <row r="450" spans="1:11" s="66" customFormat="1" ht="9" hidden="1" customHeight="1" x14ac:dyDescent="0.15">
      <c r="A450" s="65" t="s">
        <v>770</v>
      </c>
    </row>
    <row r="451" spans="1:11" s="66" customFormat="1" ht="9" hidden="1" customHeight="1" x14ac:dyDescent="0.15">
      <c r="A451" s="65" t="s">
        <v>771</v>
      </c>
    </row>
    <row r="452" spans="1:11" s="66" customFormat="1" ht="9" hidden="1" customHeight="1" x14ac:dyDescent="0.15">
      <c r="A452" s="65" t="s">
        <v>772</v>
      </c>
    </row>
    <row r="453" spans="1:11" s="66" customFormat="1" ht="9" hidden="1" customHeight="1" x14ac:dyDescent="0.15">
      <c r="A453" s="65" t="s">
        <v>773</v>
      </c>
    </row>
    <row r="454" spans="1:11" s="66" customFormat="1" ht="9" hidden="1" customHeight="1" x14ac:dyDescent="0.15">
      <c r="A454" s="65" t="s">
        <v>774</v>
      </c>
    </row>
    <row r="455" spans="1:11" s="66" customFormat="1" hidden="1" x14ac:dyDescent="0.15">
      <c r="A455" s="65" t="s">
        <v>775</v>
      </c>
    </row>
    <row r="456" spans="1:11" s="66" customFormat="1" hidden="1" x14ac:dyDescent="0.15">
      <c r="A456" s="65" t="s">
        <v>776</v>
      </c>
    </row>
    <row r="457" spans="1:11" s="66" customFormat="1" hidden="1" x14ac:dyDescent="0.15">
      <c r="A457" s="65" t="s">
        <v>777</v>
      </c>
    </row>
    <row r="458" spans="1:11" hidden="1" x14ac:dyDescent="0.15">
      <c r="B458" s="13" t="s">
        <v>778</v>
      </c>
    </row>
    <row r="461" spans="1:11" x14ac:dyDescent="0.15">
      <c r="D461" s="13" t="s">
        <v>43</v>
      </c>
      <c r="K461" s="14" t="s">
        <v>44</v>
      </c>
    </row>
  </sheetData>
  <mergeCells count="870"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45:B445"/>
    <mergeCell ref="C445:G445"/>
    <mergeCell ref="A439:B439"/>
    <mergeCell ref="C439:G439"/>
    <mergeCell ref="A440:B440"/>
    <mergeCell ref="C440:G440"/>
    <mergeCell ref="A435:B435"/>
    <mergeCell ref="C435:G435"/>
    <mergeCell ref="A446:B446"/>
    <mergeCell ref="C446:G446"/>
    <mergeCell ref="A441:B441"/>
    <mergeCell ref="C441:G441"/>
    <mergeCell ref="A436:B436"/>
    <mergeCell ref="C436:G436"/>
    <mergeCell ref="A437:B437"/>
    <mergeCell ref="C437:G437"/>
    <mergeCell ref="A438:B438"/>
    <mergeCell ref="C438:G438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6:B426"/>
    <mergeCell ref="C426:G426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08:B408"/>
    <mergeCell ref="C408:G408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402:B402"/>
    <mergeCell ref="C402:G402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396:B396"/>
    <mergeCell ref="C396:G396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84:B384"/>
    <mergeCell ref="C384:G384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78:B378"/>
    <mergeCell ref="C378:G378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72:B372"/>
    <mergeCell ref="C372:G372"/>
    <mergeCell ref="H366:H367"/>
    <mergeCell ref="I366:J366"/>
    <mergeCell ref="K366:L366"/>
    <mergeCell ref="M366:M367"/>
    <mergeCell ref="A362:B362"/>
    <mergeCell ref="C362:G362"/>
    <mergeCell ref="A363:B363"/>
    <mergeCell ref="C363:G363"/>
    <mergeCell ref="A364:B364"/>
    <mergeCell ref="C364:G364"/>
    <mergeCell ref="A366:B367"/>
    <mergeCell ref="C366:G367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59:B359"/>
    <mergeCell ref="C359:G359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53:B353"/>
    <mergeCell ref="C353:G353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47:B347"/>
    <mergeCell ref="C347:G347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41:B341"/>
    <mergeCell ref="C341:G341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35:B335"/>
    <mergeCell ref="C335:G335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9:B329"/>
    <mergeCell ref="C329:G329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23:B323"/>
    <mergeCell ref="C323:G323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C315:G315"/>
    <mergeCell ref="A316:B316"/>
    <mergeCell ref="C316:G316"/>
    <mergeCell ref="A317:B317"/>
    <mergeCell ref="C317:G317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10:B310"/>
    <mergeCell ref="C310:G310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304:B304"/>
    <mergeCell ref="C304:G304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8:B298"/>
    <mergeCell ref="C298:G298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92:B292"/>
    <mergeCell ref="C292:G292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6:B286"/>
    <mergeCell ref="C286:G286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80:B280"/>
    <mergeCell ref="C280:G280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74:B274"/>
    <mergeCell ref="C274:G274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8:B268"/>
    <mergeCell ref="C268:G268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62:B262"/>
    <mergeCell ref="C262:G262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6:B256"/>
    <mergeCell ref="C256:G256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50:B250"/>
    <mergeCell ref="C250:G250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44:B244"/>
    <mergeCell ref="C244:G244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8:B238"/>
    <mergeCell ref="C238:G238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32:B232"/>
    <mergeCell ref="C232:G232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6:B226"/>
    <mergeCell ref="C226:G226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20:B220"/>
    <mergeCell ref="C220:G220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14:B214"/>
    <mergeCell ref="C214:G214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8:B208"/>
    <mergeCell ref="C208:G208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202:B202"/>
    <mergeCell ref="C202:G202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6:B196"/>
    <mergeCell ref="C196:G196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90:B190"/>
    <mergeCell ref="C190:G190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84:B184"/>
    <mergeCell ref="C184:G184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78:B178"/>
    <mergeCell ref="C178:G178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72:B172"/>
    <mergeCell ref="C172:G172"/>
    <mergeCell ref="A167:B167"/>
    <mergeCell ref="C167:G167"/>
    <mergeCell ref="A168:B168"/>
    <mergeCell ref="C168:G168"/>
    <mergeCell ref="A162:B162"/>
    <mergeCell ref="C162:G162"/>
    <mergeCell ref="C163:G163"/>
    <mergeCell ref="A164:B164"/>
    <mergeCell ref="C164:G164"/>
    <mergeCell ref="A165:B165"/>
    <mergeCell ref="C165:G165"/>
    <mergeCell ref="A166:B166"/>
    <mergeCell ref="C166:G166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9:B159"/>
    <mergeCell ref="C159:G159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53:B153"/>
    <mergeCell ref="C153:G153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7:B147"/>
    <mergeCell ref="C147:G147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41:B141"/>
    <mergeCell ref="C141:G141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35:B135"/>
    <mergeCell ref="C135:G135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9:B129"/>
    <mergeCell ref="C129:G129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23:B123"/>
    <mergeCell ref="C123:G123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17:B117"/>
    <mergeCell ref="C117:G117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11:B111"/>
    <mergeCell ref="C111:G111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105:B105"/>
    <mergeCell ref="C105:G105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9:B99"/>
    <mergeCell ref="C99:G99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93:B93"/>
    <mergeCell ref="C93:G93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7:B87"/>
    <mergeCell ref="C87:G87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81:B81"/>
    <mergeCell ref="C81:G81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75:B75"/>
    <mergeCell ref="C75:G75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69:B69"/>
    <mergeCell ref="C69:G69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63:B63"/>
    <mergeCell ref="C63:G63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57:B57"/>
    <mergeCell ref="C57:G57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51:B51"/>
    <mergeCell ref="C51:G51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45:B45"/>
    <mergeCell ref="C45:G45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39:B39"/>
    <mergeCell ref="C39:G39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33:B33"/>
    <mergeCell ref="C33:G33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7:B27"/>
    <mergeCell ref="C27:G27"/>
    <mergeCell ref="A22:B22"/>
    <mergeCell ref="C22:G22"/>
    <mergeCell ref="A23:B23"/>
    <mergeCell ref="C23:G23"/>
    <mergeCell ref="A8:M8"/>
    <mergeCell ref="A9:M9"/>
    <mergeCell ref="A10:M10"/>
    <mergeCell ref="B13:F13"/>
    <mergeCell ref="A18:B18"/>
    <mergeCell ref="C18:G18"/>
    <mergeCell ref="C19:G19"/>
    <mergeCell ref="A20:B20"/>
    <mergeCell ref="C20:G20"/>
    <mergeCell ref="A21:B21"/>
    <mergeCell ref="C21:G21"/>
    <mergeCell ref="A5:N5"/>
    <mergeCell ref="B14:F14"/>
    <mergeCell ref="A15:M15"/>
    <mergeCell ref="A16:B17"/>
    <mergeCell ref="C16:G17"/>
    <mergeCell ref="H16:H17"/>
    <mergeCell ref="I16:J16"/>
    <mergeCell ref="K16:L16"/>
    <mergeCell ref="M16:M17"/>
    <mergeCell ref="A7:M7"/>
  </mergeCells>
  <phoneticPr fontId="27" type="noConversion"/>
  <pageMargins left="0.19685039370078741" right="0" top="0.35433070866141736" bottom="0.15748031496062992" header="0" footer="0"/>
  <pageSetup paperSize="9" scale="95" orientation="portrait" r:id="rId1"/>
  <rowBreaks count="3" manualBreakCount="3">
    <brk id="105" max="12" man="1"/>
    <brk id="211" max="12" man="1"/>
    <brk id="367" max="12" man="1"/>
  </rowBreaks>
  <colBreaks count="1" manualBreakCount="1">
    <brk id="1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6"/>
  <sheetViews>
    <sheetView topLeftCell="A14" zoomScaleNormal="100" zoomScaleSheetLayoutView="85" workbookViewId="0">
      <pane xSplit="2" ySplit="6" topLeftCell="C20" activePane="bottomRight" state="frozen"/>
      <selection activeCell="A14" sqref="A14"/>
      <selection pane="topRight" activeCell="C14" sqref="C14"/>
      <selection pane="bottomLeft" activeCell="A20" sqref="A20"/>
      <selection pane="bottomRight" activeCell="S25" sqref="S25"/>
    </sheetView>
  </sheetViews>
  <sheetFormatPr defaultColWidth="9.140625" defaultRowHeight="12.75" x14ac:dyDescent="0.2"/>
  <cols>
    <col min="1" max="1" width="7.140625" style="6" customWidth="1"/>
    <col min="2" max="2" width="53.140625" style="6" customWidth="1"/>
    <col min="3" max="3" width="13.140625" style="6" customWidth="1"/>
    <col min="4" max="4" width="7.7109375" style="6" customWidth="1"/>
    <col min="5" max="5" width="4.85546875" style="6" customWidth="1"/>
    <col min="6" max="6" width="5.85546875" style="6" customWidth="1"/>
    <col min="7" max="7" width="11.7109375" style="6" customWidth="1"/>
    <col min="8" max="8" width="6.140625" style="6" customWidth="1"/>
    <col min="9" max="9" width="7.7109375" style="6" customWidth="1"/>
    <col min="10" max="10" width="5.28515625" style="6" customWidth="1"/>
    <col min="11" max="11" width="5.7109375" style="6" customWidth="1"/>
    <col min="12" max="12" width="12.5703125" style="6" customWidth="1"/>
    <col min="13" max="13" width="5.85546875" style="6" customWidth="1"/>
    <col min="14" max="14" width="7.5703125" style="6" customWidth="1"/>
    <col min="15" max="15" width="8.42578125" style="6" customWidth="1"/>
    <col min="16" max="17" width="7.85546875" style="6" customWidth="1"/>
    <col min="18" max="18" width="7.7109375" style="6" customWidth="1"/>
    <col min="19" max="20" width="8.140625" style="6" customWidth="1"/>
    <col min="21" max="21" width="8.28515625" style="6" customWidth="1"/>
    <col min="22" max="22" width="7.7109375" style="6" customWidth="1"/>
    <col min="23" max="23" width="8.7109375" style="6" customWidth="1"/>
    <col min="24" max="24" width="23.7109375" style="6" customWidth="1"/>
    <col min="25" max="16384" width="9.140625" style="6"/>
  </cols>
  <sheetData>
    <row r="1" spans="1:24" x14ac:dyDescent="0.2">
      <c r="X1" s="7" t="s">
        <v>793</v>
      </c>
    </row>
    <row r="2" spans="1:24" ht="15.6" customHeight="1" x14ac:dyDescent="0.2">
      <c r="P2" s="71"/>
      <c r="Q2" s="71"/>
      <c r="R2" s="71"/>
      <c r="S2" s="71"/>
      <c r="T2" s="71"/>
      <c r="U2" s="71"/>
      <c r="V2" s="284" t="s">
        <v>121</v>
      </c>
      <c r="W2" s="284"/>
      <c r="X2" s="284"/>
    </row>
    <row r="3" spans="1:24" ht="12" customHeight="1" x14ac:dyDescent="0.2">
      <c r="A3" s="289" t="s">
        <v>794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95" t="s">
        <v>28</v>
      </c>
      <c r="X3" s="295"/>
    </row>
    <row r="4" spans="1:24" x14ac:dyDescent="0.2">
      <c r="H4" s="7" t="s">
        <v>784</v>
      </c>
      <c r="I4" s="285">
        <v>2</v>
      </c>
      <c r="J4" s="285"/>
      <c r="K4" s="6" t="s">
        <v>785</v>
      </c>
      <c r="L4" s="285">
        <v>2022</v>
      </c>
      <c r="M4" s="285"/>
      <c r="N4" s="6" t="s">
        <v>786</v>
      </c>
    </row>
    <row r="5" spans="1:24" ht="11.25" customHeight="1" x14ac:dyDescent="0.2"/>
    <row r="6" spans="1:24" x14ac:dyDescent="0.2">
      <c r="H6" s="7" t="s">
        <v>57</v>
      </c>
      <c r="I6" s="290" t="s">
        <v>27</v>
      </c>
      <c r="J6" s="290"/>
      <c r="K6" s="290"/>
      <c r="L6" s="290"/>
      <c r="M6" s="290"/>
      <c r="N6" s="290"/>
      <c r="O6" s="290"/>
      <c r="P6" s="290"/>
      <c r="Q6" s="290"/>
      <c r="R6" s="290"/>
    </row>
    <row r="7" spans="1:24" ht="12.75" customHeight="1" x14ac:dyDescent="0.2">
      <c r="I7" s="286" t="s">
        <v>58</v>
      </c>
      <c r="J7" s="286"/>
      <c r="K7" s="286"/>
      <c r="L7" s="286"/>
      <c r="M7" s="286"/>
      <c r="N7" s="286"/>
      <c r="O7" s="286"/>
      <c r="P7" s="286"/>
      <c r="Q7" s="286"/>
      <c r="R7" s="286"/>
    </row>
    <row r="8" spans="1:24" ht="11.25" customHeight="1" x14ac:dyDescent="0.2"/>
    <row r="9" spans="1:24" x14ac:dyDescent="0.2">
      <c r="K9" s="7" t="s">
        <v>59</v>
      </c>
      <c r="L9" s="290" t="s">
        <v>968</v>
      </c>
      <c r="M9" s="290"/>
      <c r="N9" s="6" t="s">
        <v>60</v>
      </c>
    </row>
    <row r="10" spans="1:24" ht="11.25" customHeight="1" x14ac:dyDescent="0.2"/>
    <row r="11" spans="1:24" x14ac:dyDescent="0.2">
      <c r="H11" s="213"/>
      <c r="I11" s="213" t="s">
        <v>61</v>
      </c>
      <c r="J11" s="287" t="s">
        <v>969</v>
      </c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</row>
    <row r="12" spans="1:24" ht="12.75" customHeight="1" x14ac:dyDescent="0.2">
      <c r="K12" s="96" t="s">
        <v>62</v>
      </c>
      <c r="L12" s="96"/>
      <c r="M12" s="96"/>
      <c r="N12" s="96"/>
      <c r="O12" s="96"/>
      <c r="P12" s="96"/>
      <c r="Q12" s="96"/>
      <c r="R12" s="96"/>
      <c r="S12" s="96"/>
    </row>
    <row r="13" spans="1:24" ht="11.25" customHeight="1" x14ac:dyDescent="0.2"/>
    <row r="14" spans="1:24" ht="15" customHeight="1" x14ac:dyDescent="0.2">
      <c r="A14" s="274" t="s">
        <v>65</v>
      </c>
      <c r="B14" s="274" t="s">
        <v>66</v>
      </c>
      <c r="C14" s="274" t="s">
        <v>63</v>
      </c>
      <c r="D14" s="297" t="s">
        <v>795</v>
      </c>
      <c r="E14" s="297"/>
      <c r="F14" s="297"/>
      <c r="G14" s="297"/>
      <c r="H14" s="297"/>
      <c r="I14" s="297"/>
      <c r="J14" s="297"/>
      <c r="K14" s="297"/>
      <c r="L14" s="297"/>
      <c r="M14" s="298"/>
      <c r="N14" s="302" t="s">
        <v>787</v>
      </c>
      <c r="O14" s="303"/>
      <c r="P14" s="303"/>
      <c r="Q14" s="303"/>
      <c r="R14" s="303"/>
      <c r="S14" s="303"/>
      <c r="T14" s="303"/>
      <c r="U14" s="303"/>
      <c r="V14" s="303"/>
      <c r="W14" s="304"/>
      <c r="X14" s="274" t="s">
        <v>54</v>
      </c>
    </row>
    <row r="15" spans="1:24" ht="15" customHeight="1" x14ac:dyDescent="0.2">
      <c r="A15" s="275"/>
      <c r="B15" s="275"/>
      <c r="C15" s="275"/>
      <c r="D15" s="296" t="s">
        <v>1003</v>
      </c>
      <c r="E15" s="297"/>
      <c r="F15" s="297"/>
      <c r="G15" s="297"/>
      <c r="H15" s="297"/>
      <c r="I15" s="297"/>
      <c r="J15" s="297"/>
      <c r="K15" s="297"/>
      <c r="L15" s="297"/>
      <c r="M15" s="298"/>
      <c r="N15" s="276"/>
      <c r="O15" s="305"/>
      <c r="P15" s="305"/>
      <c r="Q15" s="305"/>
      <c r="R15" s="305"/>
      <c r="S15" s="305"/>
      <c r="T15" s="305"/>
      <c r="U15" s="305"/>
      <c r="V15" s="305"/>
      <c r="W15" s="306"/>
      <c r="X15" s="275"/>
    </row>
    <row r="16" spans="1:24" ht="15" customHeight="1" x14ac:dyDescent="0.2">
      <c r="A16" s="275"/>
      <c r="B16" s="275"/>
      <c r="C16" s="275"/>
      <c r="D16" s="296" t="s">
        <v>45</v>
      </c>
      <c r="E16" s="297"/>
      <c r="F16" s="297"/>
      <c r="G16" s="297"/>
      <c r="H16" s="298"/>
      <c r="I16" s="296" t="s">
        <v>50</v>
      </c>
      <c r="J16" s="297"/>
      <c r="K16" s="297"/>
      <c r="L16" s="297"/>
      <c r="M16" s="298"/>
      <c r="N16" s="294" t="s">
        <v>46</v>
      </c>
      <c r="O16" s="294"/>
      <c r="P16" s="294" t="s">
        <v>47</v>
      </c>
      <c r="Q16" s="294"/>
      <c r="R16" s="294" t="s">
        <v>64</v>
      </c>
      <c r="S16" s="294"/>
      <c r="T16" s="294" t="s">
        <v>48</v>
      </c>
      <c r="U16" s="294"/>
      <c r="V16" s="294" t="s">
        <v>796</v>
      </c>
      <c r="W16" s="294"/>
      <c r="X16" s="275"/>
    </row>
    <row r="17" spans="1:24" ht="74.45" customHeight="1" x14ac:dyDescent="0.2">
      <c r="A17" s="275"/>
      <c r="B17" s="275"/>
      <c r="C17" s="275"/>
      <c r="D17" s="292" t="s">
        <v>46</v>
      </c>
      <c r="E17" s="292" t="s">
        <v>47</v>
      </c>
      <c r="F17" s="292" t="s">
        <v>991</v>
      </c>
      <c r="G17" s="292" t="s">
        <v>48</v>
      </c>
      <c r="H17" s="292" t="s">
        <v>49</v>
      </c>
      <c r="I17" s="292" t="s">
        <v>51</v>
      </c>
      <c r="J17" s="292" t="s">
        <v>47</v>
      </c>
      <c r="K17" s="292" t="s">
        <v>991</v>
      </c>
      <c r="L17" s="292" t="s">
        <v>48</v>
      </c>
      <c r="M17" s="292" t="s">
        <v>49</v>
      </c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75"/>
    </row>
    <row r="18" spans="1:24" ht="40.5" customHeight="1" x14ac:dyDescent="0.2">
      <c r="A18" s="281"/>
      <c r="B18" s="281"/>
      <c r="C18" s="281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98" t="s">
        <v>52</v>
      </c>
      <c r="O18" s="98" t="s">
        <v>53</v>
      </c>
      <c r="P18" s="98" t="s">
        <v>52</v>
      </c>
      <c r="Q18" s="98" t="s">
        <v>53</v>
      </c>
      <c r="R18" s="98" t="s">
        <v>52</v>
      </c>
      <c r="S18" s="98" t="s">
        <v>53</v>
      </c>
      <c r="T18" s="98" t="s">
        <v>52</v>
      </c>
      <c r="U18" s="98" t="s">
        <v>53</v>
      </c>
      <c r="V18" s="98" t="s">
        <v>52</v>
      </c>
      <c r="W18" s="98" t="s">
        <v>53</v>
      </c>
      <c r="X18" s="281"/>
    </row>
    <row r="19" spans="1:24" x14ac:dyDescent="0.2">
      <c r="A19" s="75">
        <v>1</v>
      </c>
      <c r="B19" s="75">
        <v>2</v>
      </c>
      <c r="C19" s="75">
        <v>3</v>
      </c>
      <c r="D19" s="75">
        <v>4</v>
      </c>
      <c r="E19" s="75">
        <v>5</v>
      </c>
      <c r="F19" s="75">
        <v>6</v>
      </c>
      <c r="G19" s="75">
        <v>7</v>
      </c>
      <c r="H19" s="75">
        <v>8</v>
      </c>
      <c r="I19" s="75">
        <v>9</v>
      </c>
      <c r="J19" s="75">
        <v>10</v>
      </c>
      <c r="K19" s="75">
        <v>11</v>
      </c>
      <c r="L19" s="75">
        <v>12</v>
      </c>
      <c r="M19" s="75">
        <v>13</v>
      </c>
      <c r="N19" s="75">
        <v>14</v>
      </c>
      <c r="O19" s="75">
        <v>15</v>
      </c>
      <c r="P19" s="75">
        <v>16</v>
      </c>
      <c r="Q19" s="75">
        <v>17</v>
      </c>
      <c r="R19" s="75">
        <v>18</v>
      </c>
      <c r="S19" s="75">
        <v>19</v>
      </c>
      <c r="T19" s="75">
        <v>20</v>
      </c>
      <c r="U19" s="75">
        <v>21</v>
      </c>
      <c r="V19" s="75">
        <v>22</v>
      </c>
      <c r="W19" s="75">
        <v>23</v>
      </c>
      <c r="X19" s="75">
        <v>24</v>
      </c>
    </row>
    <row r="20" spans="1:24" ht="19.899999999999999" customHeight="1" x14ac:dyDescent="0.2">
      <c r="A20" s="97" t="s">
        <v>55</v>
      </c>
      <c r="B20" s="124"/>
      <c r="C20" s="89"/>
      <c r="D20" s="166">
        <f>SUM(D21:D26)</f>
        <v>0</v>
      </c>
      <c r="E20" s="166">
        <f t="shared" ref="E20:M20" si="0">SUM(E21:E26)</f>
        <v>0</v>
      </c>
      <c r="F20" s="166">
        <f t="shared" si="0"/>
        <v>0</v>
      </c>
      <c r="G20" s="166">
        <f t="shared" si="0"/>
        <v>0</v>
      </c>
      <c r="H20" s="166">
        <f t="shared" si="0"/>
        <v>0</v>
      </c>
      <c r="I20" s="166">
        <f t="shared" si="0"/>
        <v>0</v>
      </c>
      <c r="J20" s="166">
        <f t="shared" si="0"/>
        <v>0</v>
      </c>
      <c r="K20" s="166">
        <f t="shared" si="0"/>
        <v>0</v>
      </c>
      <c r="L20" s="166">
        <f t="shared" si="0"/>
        <v>0</v>
      </c>
      <c r="M20" s="166">
        <f t="shared" si="0"/>
        <v>0</v>
      </c>
      <c r="N20" s="166">
        <f>SUM(N21:N26)</f>
        <v>0</v>
      </c>
      <c r="O20" s="253" t="s">
        <v>135</v>
      </c>
      <c r="P20" s="166" t="s">
        <v>135</v>
      </c>
      <c r="Q20" s="226" t="s">
        <v>135</v>
      </c>
      <c r="R20" s="166" t="s">
        <v>135</v>
      </c>
      <c r="S20" s="118" t="s">
        <v>135</v>
      </c>
      <c r="T20" s="166">
        <f>SUM(T21:T26)</f>
        <v>0</v>
      </c>
      <c r="U20" s="226" t="s">
        <v>135</v>
      </c>
      <c r="V20" s="166" t="s">
        <v>135</v>
      </c>
      <c r="W20" s="123" t="s">
        <v>135</v>
      </c>
      <c r="X20" s="75"/>
    </row>
    <row r="21" spans="1:24" ht="14.45" customHeight="1" x14ac:dyDescent="0.2">
      <c r="A21" s="77" t="s">
        <v>903</v>
      </c>
      <c r="B21" s="78" t="s">
        <v>904</v>
      </c>
      <c r="C21" s="93" t="s">
        <v>36</v>
      </c>
      <c r="D21" s="167">
        <f>D29</f>
        <v>0</v>
      </c>
      <c r="E21" s="167">
        <f t="shared" ref="E21:N21" si="1">E29</f>
        <v>0</v>
      </c>
      <c r="F21" s="167">
        <f t="shared" si="1"/>
        <v>0</v>
      </c>
      <c r="G21" s="167">
        <f t="shared" si="1"/>
        <v>0</v>
      </c>
      <c r="H21" s="167">
        <f t="shared" si="1"/>
        <v>0</v>
      </c>
      <c r="I21" s="167">
        <f t="shared" si="1"/>
        <v>0</v>
      </c>
      <c r="J21" s="167">
        <f t="shared" si="1"/>
        <v>0</v>
      </c>
      <c r="K21" s="167">
        <f t="shared" si="1"/>
        <v>0</v>
      </c>
      <c r="L21" s="167">
        <f t="shared" si="1"/>
        <v>0</v>
      </c>
      <c r="M21" s="167">
        <f t="shared" si="1"/>
        <v>0</v>
      </c>
      <c r="N21" s="167">
        <f t="shared" si="1"/>
        <v>0</v>
      </c>
      <c r="O21" s="253" t="s">
        <v>135</v>
      </c>
      <c r="P21" s="167" t="s">
        <v>135</v>
      </c>
      <c r="Q21" s="227" t="s">
        <v>135</v>
      </c>
      <c r="R21" s="167" t="s">
        <v>135</v>
      </c>
      <c r="S21" s="91" t="s">
        <v>135</v>
      </c>
      <c r="T21" s="167">
        <f t="shared" ref="T21" si="2">T29</f>
        <v>0</v>
      </c>
      <c r="U21" s="227" t="s">
        <v>135</v>
      </c>
      <c r="V21" s="167" t="s">
        <v>135</v>
      </c>
      <c r="W21" s="91" t="s">
        <v>135</v>
      </c>
      <c r="X21" s="91"/>
    </row>
    <row r="22" spans="1:24" ht="22.15" customHeight="1" x14ac:dyDescent="0.2">
      <c r="A22" s="77" t="s">
        <v>905</v>
      </c>
      <c r="B22" s="78" t="s">
        <v>906</v>
      </c>
      <c r="C22" s="93" t="s">
        <v>36</v>
      </c>
      <c r="D22" s="131">
        <f>D82</f>
        <v>0</v>
      </c>
      <c r="E22" s="131">
        <f t="shared" ref="E22:M22" si="3">E82</f>
        <v>0</v>
      </c>
      <c r="F22" s="131">
        <f t="shared" si="3"/>
        <v>0</v>
      </c>
      <c r="G22" s="131">
        <f t="shared" si="3"/>
        <v>0</v>
      </c>
      <c r="H22" s="131">
        <f t="shared" si="3"/>
        <v>0</v>
      </c>
      <c r="I22" s="131">
        <f t="shared" si="3"/>
        <v>0</v>
      </c>
      <c r="J22" s="131">
        <f t="shared" si="3"/>
        <v>0</v>
      </c>
      <c r="K22" s="131">
        <f t="shared" si="3"/>
        <v>0</v>
      </c>
      <c r="L22" s="131">
        <f t="shared" si="3"/>
        <v>0</v>
      </c>
      <c r="M22" s="131">
        <f t="shared" si="3"/>
        <v>0</v>
      </c>
      <c r="N22" s="131">
        <f t="shared" ref="N22" si="4">N82</f>
        <v>0</v>
      </c>
      <c r="O22" s="253" t="s">
        <v>135</v>
      </c>
      <c r="P22" s="131" t="s">
        <v>135</v>
      </c>
      <c r="Q22" s="228" t="s">
        <v>135</v>
      </c>
      <c r="R22" s="131" t="s">
        <v>135</v>
      </c>
      <c r="S22" s="92" t="s">
        <v>135</v>
      </c>
      <c r="T22" s="131">
        <f t="shared" ref="T22" si="5">T82</f>
        <v>0</v>
      </c>
      <c r="U22" s="228" t="s">
        <v>135</v>
      </c>
      <c r="V22" s="131" t="s">
        <v>135</v>
      </c>
      <c r="W22" s="92" t="s">
        <v>135</v>
      </c>
      <c r="X22" s="91"/>
    </row>
    <row r="23" spans="1:24" ht="38.450000000000003" customHeight="1" x14ac:dyDescent="0.2">
      <c r="A23" s="77" t="s">
        <v>907</v>
      </c>
      <c r="B23" s="79" t="s">
        <v>908</v>
      </c>
      <c r="C23" s="93" t="s">
        <v>36</v>
      </c>
      <c r="D23" s="131">
        <f>D148</f>
        <v>0</v>
      </c>
      <c r="E23" s="131">
        <f t="shared" ref="E23:M23" si="6">E148</f>
        <v>0</v>
      </c>
      <c r="F23" s="131">
        <f t="shared" si="6"/>
        <v>0</v>
      </c>
      <c r="G23" s="131">
        <f t="shared" si="6"/>
        <v>0</v>
      </c>
      <c r="H23" s="131">
        <f t="shared" si="6"/>
        <v>0</v>
      </c>
      <c r="I23" s="131">
        <f t="shared" si="6"/>
        <v>0</v>
      </c>
      <c r="J23" s="131">
        <f t="shared" si="6"/>
        <v>0</v>
      </c>
      <c r="K23" s="131">
        <f t="shared" si="6"/>
        <v>0</v>
      </c>
      <c r="L23" s="131">
        <f t="shared" si="6"/>
        <v>0</v>
      </c>
      <c r="M23" s="131">
        <f t="shared" si="6"/>
        <v>0</v>
      </c>
      <c r="N23" s="131">
        <f t="shared" ref="N23" si="7">N148</f>
        <v>0</v>
      </c>
      <c r="O23" s="253" t="s">
        <v>135</v>
      </c>
      <c r="P23" s="131" t="s">
        <v>135</v>
      </c>
      <c r="Q23" s="228" t="s">
        <v>135</v>
      </c>
      <c r="R23" s="131" t="s">
        <v>135</v>
      </c>
      <c r="S23" s="92" t="s">
        <v>135</v>
      </c>
      <c r="T23" s="131">
        <f>T148</f>
        <v>0</v>
      </c>
      <c r="U23" s="228" t="s">
        <v>135</v>
      </c>
      <c r="V23" s="131" t="s">
        <v>135</v>
      </c>
      <c r="W23" s="92" t="s">
        <v>135</v>
      </c>
      <c r="X23" s="92"/>
    </row>
    <row r="24" spans="1:24" ht="22.9" customHeight="1" x14ac:dyDescent="0.2">
      <c r="A24" s="77" t="s">
        <v>909</v>
      </c>
      <c r="B24" s="78" t="s">
        <v>910</v>
      </c>
      <c r="C24" s="93" t="s">
        <v>36</v>
      </c>
      <c r="D24" s="131">
        <f>D157</f>
        <v>0</v>
      </c>
      <c r="E24" s="131">
        <f t="shared" ref="E24:M24" si="8">E157</f>
        <v>0</v>
      </c>
      <c r="F24" s="131">
        <f t="shared" si="8"/>
        <v>0</v>
      </c>
      <c r="G24" s="131">
        <f t="shared" si="8"/>
        <v>0</v>
      </c>
      <c r="H24" s="131">
        <f t="shared" si="8"/>
        <v>0</v>
      </c>
      <c r="I24" s="131">
        <f t="shared" si="8"/>
        <v>0</v>
      </c>
      <c r="J24" s="131">
        <f t="shared" si="8"/>
        <v>0</v>
      </c>
      <c r="K24" s="131">
        <f t="shared" si="8"/>
        <v>0</v>
      </c>
      <c r="L24" s="131">
        <f t="shared" si="8"/>
        <v>0</v>
      </c>
      <c r="M24" s="131">
        <f t="shared" si="8"/>
        <v>0</v>
      </c>
      <c r="N24" s="131">
        <f t="shared" ref="N24" si="9">N157</f>
        <v>0</v>
      </c>
      <c r="O24" s="253" t="s">
        <v>135</v>
      </c>
      <c r="P24" s="131" t="s">
        <v>135</v>
      </c>
      <c r="Q24" s="228" t="s">
        <v>135</v>
      </c>
      <c r="R24" s="131" t="s">
        <v>135</v>
      </c>
      <c r="S24" s="92" t="s">
        <v>135</v>
      </c>
      <c r="T24" s="131">
        <f t="shared" ref="T24" si="10">T157</f>
        <v>0</v>
      </c>
      <c r="U24" s="228" t="s">
        <v>135</v>
      </c>
      <c r="V24" s="131" t="s">
        <v>135</v>
      </c>
      <c r="W24" s="92" t="s">
        <v>135</v>
      </c>
      <c r="X24" s="92"/>
    </row>
    <row r="25" spans="1:24" ht="25.5" x14ac:dyDescent="0.2">
      <c r="A25" s="77" t="s">
        <v>911</v>
      </c>
      <c r="B25" s="78" t="s">
        <v>912</v>
      </c>
      <c r="C25" s="93" t="s">
        <v>36</v>
      </c>
      <c r="D25" s="131">
        <f>D164</f>
        <v>0</v>
      </c>
      <c r="E25" s="131">
        <f t="shared" ref="E25:M25" si="11">E164</f>
        <v>0</v>
      </c>
      <c r="F25" s="131">
        <f t="shared" si="11"/>
        <v>0</v>
      </c>
      <c r="G25" s="131">
        <f t="shared" si="11"/>
        <v>0</v>
      </c>
      <c r="H25" s="131">
        <f t="shared" si="11"/>
        <v>0</v>
      </c>
      <c r="I25" s="131">
        <f t="shared" si="11"/>
        <v>0</v>
      </c>
      <c r="J25" s="131">
        <f t="shared" si="11"/>
        <v>0</v>
      </c>
      <c r="K25" s="131">
        <f t="shared" si="11"/>
        <v>0</v>
      </c>
      <c r="L25" s="131">
        <f t="shared" si="11"/>
        <v>0</v>
      </c>
      <c r="M25" s="131">
        <f t="shared" si="11"/>
        <v>0</v>
      </c>
      <c r="N25" s="131">
        <f t="shared" ref="N25" si="12">N164</f>
        <v>0</v>
      </c>
      <c r="O25" s="253" t="s">
        <v>135</v>
      </c>
      <c r="P25" s="131" t="s">
        <v>135</v>
      </c>
      <c r="Q25" s="228" t="s">
        <v>135</v>
      </c>
      <c r="R25" s="131" t="s">
        <v>135</v>
      </c>
      <c r="S25" s="92" t="s">
        <v>135</v>
      </c>
      <c r="T25" s="131">
        <f t="shared" ref="T25" si="13">T164</f>
        <v>0</v>
      </c>
      <c r="U25" s="228" t="s">
        <v>135</v>
      </c>
      <c r="V25" s="131" t="s">
        <v>135</v>
      </c>
      <c r="W25" s="92" t="s">
        <v>135</v>
      </c>
      <c r="X25" s="92"/>
    </row>
    <row r="26" spans="1:24" ht="21.6" customHeight="1" x14ac:dyDescent="0.2">
      <c r="A26" s="77" t="s">
        <v>913</v>
      </c>
      <c r="B26" s="78" t="s">
        <v>914</v>
      </c>
      <c r="C26" s="93" t="s">
        <v>36</v>
      </c>
      <c r="D26" s="131">
        <f>D168</f>
        <v>0</v>
      </c>
      <c r="E26" s="131">
        <f t="shared" ref="E26:M26" si="14">E168</f>
        <v>0</v>
      </c>
      <c r="F26" s="131">
        <f t="shared" si="14"/>
        <v>0</v>
      </c>
      <c r="G26" s="131">
        <f t="shared" si="14"/>
        <v>0</v>
      </c>
      <c r="H26" s="131">
        <f t="shared" si="14"/>
        <v>0</v>
      </c>
      <c r="I26" s="131">
        <f t="shared" si="14"/>
        <v>0</v>
      </c>
      <c r="J26" s="131">
        <f t="shared" si="14"/>
        <v>0</v>
      </c>
      <c r="K26" s="131">
        <f t="shared" si="14"/>
        <v>0</v>
      </c>
      <c r="L26" s="131">
        <f t="shared" si="14"/>
        <v>0</v>
      </c>
      <c r="M26" s="131">
        <f t="shared" si="14"/>
        <v>0</v>
      </c>
      <c r="N26" s="131">
        <f t="shared" ref="N26" si="15">N168</f>
        <v>0</v>
      </c>
      <c r="O26" s="253" t="s">
        <v>135</v>
      </c>
      <c r="P26" s="131" t="s">
        <v>135</v>
      </c>
      <c r="Q26" s="228" t="s">
        <v>135</v>
      </c>
      <c r="R26" s="131" t="s">
        <v>135</v>
      </c>
      <c r="S26" s="92" t="s">
        <v>135</v>
      </c>
      <c r="T26" s="131">
        <f t="shared" ref="T26" si="16">T168</f>
        <v>0</v>
      </c>
      <c r="U26" s="228" t="s">
        <v>135</v>
      </c>
      <c r="V26" s="131" t="s">
        <v>135</v>
      </c>
      <c r="W26" s="92" t="s">
        <v>135</v>
      </c>
      <c r="X26" s="92"/>
    </row>
    <row r="27" spans="1:24" ht="7.15" customHeight="1" x14ac:dyDescent="0.2">
      <c r="A27" s="77"/>
      <c r="B27" s="78"/>
      <c r="C27" s="95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253" t="s">
        <v>135</v>
      </c>
      <c r="P27" s="90"/>
      <c r="Q27" s="229"/>
      <c r="R27" s="90"/>
      <c r="S27" s="90"/>
      <c r="T27" s="90"/>
      <c r="U27" s="90"/>
      <c r="V27" s="90"/>
      <c r="W27" s="90"/>
      <c r="X27" s="90"/>
    </row>
    <row r="28" spans="1:24" x14ac:dyDescent="0.2">
      <c r="A28" s="77" t="s">
        <v>915</v>
      </c>
      <c r="B28" s="78" t="s">
        <v>916</v>
      </c>
      <c r="C28" s="95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253" t="s">
        <v>135</v>
      </c>
      <c r="P28" s="90"/>
      <c r="Q28" s="229"/>
      <c r="R28" s="90"/>
      <c r="S28" s="90"/>
      <c r="T28" s="90"/>
      <c r="U28" s="90"/>
      <c r="V28" s="90"/>
      <c r="W28" s="90"/>
      <c r="X28" s="90"/>
    </row>
    <row r="29" spans="1:24" x14ac:dyDescent="0.2">
      <c r="A29" s="183" t="s">
        <v>133</v>
      </c>
      <c r="B29" s="184" t="s">
        <v>949</v>
      </c>
      <c r="C29" s="185" t="s">
        <v>36</v>
      </c>
      <c r="D29" s="193">
        <v>0</v>
      </c>
      <c r="E29" s="193">
        <v>0</v>
      </c>
      <c r="F29" s="193">
        <v>0</v>
      </c>
      <c r="G29" s="193">
        <v>0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 t="s">
        <v>135</v>
      </c>
      <c r="P29" s="193" t="s">
        <v>135</v>
      </c>
      <c r="Q29" s="230" t="s">
        <v>135</v>
      </c>
      <c r="R29" s="193" t="s">
        <v>135</v>
      </c>
      <c r="S29" s="192" t="s">
        <v>135</v>
      </c>
      <c r="T29" s="193">
        <v>0</v>
      </c>
      <c r="U29" s="230" t="s">
        <v>135</v>
      </c>
      <c r="V29" s="193" t="s">
        <v>135</v>
      </c>
      <c r="W29" s="192" t="s">
        <v>135</v>
      </c>
      <c r="X29" s="186"/>
    </row>
    <row r="30" spans="1:24" ht="25.5" hidden="1" x14ac:dyDescent="0.2">
      <c r="A30" s="77" t="s">
        <v>136</v>
      </c>
      <c r="B30" s="78" t="s">
        <v>918</v>
      </c>
      <c r="C30" s="93" t="s">
        <v>36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 t="s">
        <v>135</v>
      </c>
      <c r="P30" s="168"/>
      <c r="Q30" s="229" t="e">
        <f t="shared" ref="Q30:Q92" si="17">J30/E30</f>
        <v>#DIV/0!</v>
      </c>
      <c r="R30" s="168"/>
      <c r="S30" s="90" t="e">
        <f t="shared" ref="S30:S92" si="18">K30/F30</f>
        <v>#DIV/0!</v>
      </c>
      <c r="T30" s="168"/>
      <c r="U30" s="229"/>
      <c r="V30" s="168"/>
      <c r="W30" s="90" t="e">
        <v>#DIV/0!</v>
      </c>
      <c r="X30" s="90"/>
    </row>
    <row r="31" spans="1:24" ht="38.25" hidden="1" x14ac:dyDescent="0.2">
      <c r="A31" s="77" t="s">
        <v>676</v>
      </c>
      <c r="B31" s="78" t="s">
        <v>919</v>
      </c>
      <c r="C31" s="93" t="s">
        <v>36</v>
      </c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 t="s">
        <v>135</v>
      </c>
      <c r="P31" s="168"/>
      <c r="Q31" s="229" t="e">
        <f t="shared" si="17"/>
        <v>#DIV/0!</v>
      </c>
      <c r="R31" s="168"/>
      <c r="S31" s="90" t="e">
        <f t="shared" si="18"/>
        <v>#DIV/0!</v>
      </c>
      <c r="T31" s="168"/>
      <c r="U31" s="229"/>
      <c r="V31" s="168"/>
      <c r="W31" s="90" t="e">
        <v>#DIV/0!</v>
      </c>
      <c r="X31" s="90"/>
    </row>
    <row r="32" spans="1:24" ht="38.25" hidden="1" x14ac:dyDescent="0.2">
      <c r="A32" s="77" t="s">
        <v>681</v>
      </c>
      <c r="B32" s="78" t="s">
        <v>920</v>
      </c>
      <c r="C32" s="93" t="s">
        <v>36</v>
      </c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135</v>
      </c>
      <c r="P32" s="168"/>
      <c r="Q32" s="229" t="e">
        <f t="shared" si="17"/>
        <v>#DIV/0!</v>
      </c>
      <c r="R32" s="168"/>
      <c r="S32" s="90" t="e">
        <f t="shared" si="18"/>
        <v>#DIV/0!</v>
      </c>
      <c r="T32" s="168"/>
      <c r="U32" s="229"/>
      <c r="V32" s="168"/>
      <c r="W32" s="90" t="e">
        <v>#DIV/0!</v>
      </c>
      <c r="X32" s="90"/>
    </row>
    <row r="33" spans="1:24" ht="25.5" hidden="1" x14ac:dyDescent="0.2">
      <c r="A33" s="77" t="s">
        <v>683</v>
      </c>
      <c r="B33" s="78" t="s">
        <v>921</v>
      </c>
      <c r="C33" s="93" t="s">
        <v>36</v>
      </c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 t="s">
        <v>135</v>
      </c>
      <c r="P33" s="168"/>
      <c r="Q33" s="229" t="e">
        <f t="shared" si="17"/>
        <v>#DIV/0!</v>
      </c>
      <c r="R33" s="168"/>
      <c r="S33" s="90" t="e">
        <f t="shared" si="18"/>
        <v>#DIV/0!</v>
      </c>
      <c r="T33" s="168"/>
      <c r="U33" s="229"/>
      <c r="V33" s="168"/>
      <c r="W33" s="90" t="e">
        <v>#DIV/0!</v>
      </c>
      <c r="X33" s="90"/>
    </row>
    <row r="34" spans="1:24" hidden="1" x14ac:dyDescent="0.2">
      <c r="A34" s="77" t="s">
        <v>683</v>
      </c>
      <c r="B34" s="80" t="s">
        <v>922</v>
      </c>
      <c r="C34" s="93" t="s">
        <v>36</v>
      </c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 t="s">
        <v>135</v>
      </c>
      <c r="P34" s="168"/>
      <c r="Q34" s="229" t="e">
        <f t="shared" si="17"/>
        <v>#DIV/0!</v>
      </c>
      <c r="R34" s="168"/>
      <c r="S34" s="90" t="e">
        <f t="shared" si="18"/>
        <v>#DIV/0!</v>
      </c>
      <c r="T34" s="168"/>
      <c r="U34" s="229"/>
      <c r="V34" s="168"/>
      <c r="W34" s="90" t="e">
        <v>#DIV/0!</v>
      </c>
      <c r="X34" s="90"/>
    </row>
    <row r="35" spans="1:24" hidden="1" x14ac:dyDescent="0.2">
      <c r="A35" s="77" t="s">
        <v>683</v>
      </c>
      <c r="B35" s="80" t="s">
        <v>922</v>
      </c>
      <c r="C35" s="93" t="s">
        <v>36</v>
      </c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 t="s">
        <v>135</v>
      </c>
      <c r="P35" s="168"/>
      <c r="Q35" s="229" t="e">
        <f t="shared" si="17"/>
        <v>#DIV/0!</v>
      </c>
      <c r="R35" s="168"/>
      <c r="S35" s="90" t="e">
        <f t="shared" si="18"/>
        <v>#DIV/0!</v>
      </c>
      <c r="T35" s="168"/>
      <c r="U35" s="229"/>
      <c r="V35" s="168"/>
      <c r="W35" s="90" t="e">
        <v>#DIV/0!</v>
      </c>
      <c r="X35" s="90"/>
    </row>
    <row r="36" spans="1:24" hidden="1" x14ac:dyDescent="0.2">
      <c r="A36" s="77" t="s">
        <v>85</v>
      </c>
      <c r="B36" s="78" t="s">
        <v>85</v>
      </c>
      <c r="C36" s="93" t="s">
        <v>36</v>
      </c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 t="s">
        <v>135</v>
      </c>
      <c r="P36" s="168"/>
      <c r="Q36" s="229" t="e">
        <f t="shared" si="17"/>
        <v>#DIV/0!</v>
      </c>
      <c r="R36" s="168"/>
      <c r="S36" s="90" t="e">
        <f t="shared" si="18"/>
        <v>#DIV/0!</v>
      </c>
      <c r="T36" s="168"/>
      <c r="U36" s="229"/>
      <c r="V36" s="168"/>
      <c r="W36" s="90" t="e">
        <v>#DIV/0!</v>
      </c>
      <c r="X36" s="90"/>
    </row>
    <row r="37" spans="1:24" ht="25.5" hidden="1" x14ac:dyDescent="0.2">
      <c r="A37" s="77" t="s">
        <v>138</v>
      </c>
      <c r="B37" s="78" t="s">
        <v>923</v>
      </c>
      <c r="C37" s="93" t="s">
        <v>36</v>
      </c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 t="s">
        <v>135</v>
      </c>
      <c r="P37" s="168"/>
      <c r="Q37" s="229" t="e">
        <f t="shared" si="17"/>
        <v>#DIV/0!</v>
      </c>
      <c r="R37" s="168"/>
      <c r="S37" s="90" t="e">
        <f t="shared" si="18"/>
        <v>#DIV/0!</v>
      </c>
      <c r="T37" s="168"/>
      <c r="U37" s="229"/>
      <c r="V37" s="168"/>
      <c r="W37" s="90" t="e">
        <v>#DIV/0!</v>
      </c>
      <c r="X37" s="90"/>
    </row>
    <row r="38" spans="1:24" ht="38.25" hidden="1" x14ac:dyDescent="0.2">
      <c r="A38" s="77" t="s">
        <v>704</v>
      </c>
      <c r="B38" s="78" t="s">
        <v>924</v>
      </c>
      <c r="C38" s="93" t="s">
        <v>36</v>
      </c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 t="s">
        <v>135</v>
      </c>
      <c r="P38" s="168"/>
      <c r="Q38" s="229" t="e">
        <f t="shared" si="17"/>
        <v>#DIV/0!</v>
      </c>
      <c r="R38" s="168"/>
      <c r="S38" s="90" t="e">
        <f t="shared" si="18"/>
        <v>#DIV/0!</v>
      </c>
      <c r="T38" s="168"/>
      <c r="U38" s="229"/>
      <c r="V38" s="168"/>
      <c r="W38" s="90" t="e">
        <v>#DIV/0!</v>
      </c>
      <c r="X38" s="90"/>
    </row>
    <row r="39" spans="1:24" hidden="1" x14ac:dyDescent="0.2">
      <c r="A39" s="77" t="s">
        <v>704</v>
      </c>
      <c r="B39" s="80" t="s">
        <v>922</v>
      </c>
      <c r="C39" s="93" t="s">
        <v>36</v>
      </c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 t="s">
        <v>135</v>
      </c>
      <c r="P39" s="168"/>
      <c r="Q39" s="229" t="e">
        <f t="shared" si="17"/>
        <v>#DIV/0!</v>
      </c>
      <c r="R39" s="168"/>
      <c r="S39" s="90" t="e">
        <f t="shared" si="18"/>
        <v>#DIV/0!</v>
      </c>
      <c r="T39" s="168"/>
      <c r="U39" s="229"/>
      <c r="V39" s="168"/>
      <c r="W39" s="90" t="e">
        <v>#DIV/0!</v>
      </c>
      <c r="X39" s="90"/>
    </row>
    <row r="40" spans="1:24" hidden="1" x14ac:dyDescent="0.2">
      <c r="A40" s="77" t="s">
        <v>704</v>
      </c>
      <c r="B40" s="80" t="s">
        <v>922</v>
      </c>
      <c r="C40" s="93" t="s">
        <v>36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 t="s">
        <v>135</v>
      </c>
      <c r="P40" s="168"/>
      <c r="Q40" s="229" t="e">
        <f t="shared" si="17"/>
        <v>#DIV/0!</v>
      </c>
      <c r="R40" s="168"/>
      <c r="S40" s="90" t="e">
        <f t="shared" si="18"/>
        <v>#DIV/0!</v>
      </c>
      <c r="T40" s="168"/>
      <c r="U40" s="229"/>
      <c r="V40" s="168"/>
      <c r="W40" s="90" t="e">
        <v>#DIV/0!</v>
      </c>
      <c r="X40" s="90"/>
    </row>
    <row r="41" spans="1:24" hidden="1" x14ac:dyDescent="0.2">
      <c r="A41" s="77" t="s">
        <v>85</v>
      </c>
      <c r="B41" s="78" t="s">
        <v>85</v>
      </c>
      <c r="C41" s="93" t="s">
        <v>36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 t="s">
        <v>135</v>
      </c>
      <c r="P41" s="168"/>
      <c r="Q41" s="229" t="e">
        <f t="shared" si="17"/>
        <v>#DIV/0!</v>
      </c>
      <c r="R41" s="168"/>
      <c r="S41" s="90" t="e">
        <f t="shared" si="18"/>
        <v>#DIV/0!</v>
      </c>
      <c r="T41" s="168"/>
      <c r="U41" s="229"/>
      <c r="V41" s="168"/>
      <c r="W41" s="90" t="e">
        <v>#DIV/0!</v>
      </c>
      <c r="X41" s="90"/>
    </row>
    <row r="42" spans="1:24" ht="25.5" hidden="1" x14ac:dyDescent="0.2">
      <c r="A42" s="77" t="s">
        <v>705</v>
      </c>
      <c r="B42" s="78" t="s">
        <v>925</v>
      </c>
      <c r="C42" s="93" t="s">
        <v>36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 t="s">
        <v>135</v>
      </c>
      <c r="P42" s="168"/>
      <c r="Q42" s="229" t="e">
        <f t="shared" si="17"/>
        <v>#DIV/0!</v>
      </c>
      <c r="R42" s="168"/>
      <c r="S42" s="90" t="e">
        <f t="shared" si="18"/>
        <v>#DIV/0!</v>
      </c>
      <c r="T42" s="168"/>
      <c r="U42" s="229"/>
      <c r="V42" s="168"/>
      <c r="W42" s="90" t="e">
        <v>#DIV/0!</v>
      </c>
      <c r="X42" s="90"/>
    </row>
    <row r="43" spans="1:24" hidden="1" x14ac:dyDescent="0.2">
      <c r="A43" s="77" t="s">
        <v>705</v>
      </c>
      <c r="B43" s="80" t="s">
        <v>922</v>
      </c>
      <c r="C43" s="93" t="s">
        <v>36</v>
      </c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 t="s">
        <v>135</v>
      </c>
      <c r="P43" s="168"/>
      <c r="Q43" s="229" t="e">
        <f t="shared" si="17"/>
        <v>#DIV/0!</v>
      </c>
      <c r="R43" s="168"/>
      <c r="S43" s="90" t="e">
        <f t="shared" si="18"/>
        <v>#DIV/0!</v>
      </c>
      <c r="T43" s="168"/>
      <c r="U43" s="229"/>
      <c r="V43" s="168"/>
      <c r="W43" s="90" t="e">
        <v>#DIV/0!</v>
      </c>
      <c r="X43" s="90"/>
    </row>
    <row r="44" spans="1:24" hidden="1" x14ac:dyDescent="0.2">
      <c r="A44" s="77" t="s">
        <v>705</v>
      </c>
      <c r="B44" s="80" t="s">
        <v>922</v>
      </c>
      <c r="C44" s="93" t="s">
        <v>36</v>
      </c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 t="s">
        <v>135</v>
      </c>
      <c r="P44" s="168"/>
      <c r="Q44" s="229" t="e">
        <f t="shared" si="17"/>
        <v>#DIV/0!</v>
      </c>
      <c r="R44" s="168"/>
      <c r="S44" s="90" t="e">
        <f t="shared" si="18"/>
        <v>#DIV/0!</v>
      </c>
      <c r="T44" s="168"/>
      <c r="U44" s="229"/>
      <c r="V44" s="168"/>
      <c r="W44" s="90" t="e">
        <v>#DIV/0!</v>
      </c>
      <c r="X44" s="90"/>
    </row>
    <row r="45" spans="1:24" hidden="1" x14ac:dyDescent="0.2">
      <c r="A45" s="77" t="s">
        <v>85</v>
      </c>
      <c r="B45" s="78" t="s">
        <v>85</v>
      </c>
      <c r="C45" s="93" t="s">
        <v>36</v>
      </c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 t="s">
        <v>135</v>
      </c>
      <c r="P45" s="168"/>
      <c r="Q45" s="229" t="e">
        <f t="shared" si="17"/>
        <v>#DIV/0!</v>
      </c>
      <c r="R45" s="168"/>
      <c r="S45" s="90" t="e">
        <f t="shared" si="18"/>
        <v>#DIV/0!</v>
      </c>
      <c r="T45" s="168"/>
      <c r="U45" s="229"/>
      <c r="V45" s="168"/>
      <c r="W45" s="90" t="e">
        <v>#DIV/0!</v>
      </c>
      <c r="X45" s="90"/>
    </row>
    <row r="46" spans="1:24" ht="25.5" hidden="1" x14ac:dyDescent="0.2">
      <c r="A46" s="77" t="s">
        <v>140</v>
      </c>
      <c r="B46" s="78" t="s">
        <v>926</v>
      </c>
      <c r="C46" s="93" t="s">
        <v>36</v>
      </c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 t="s">
        <v>135</v>
      </c>
      <c r="P46" s="168"/>
      <c r="Q46" s="229" t="e">
        <f t="shared" si="17"/>
        <v>#DIV/0!</v>
      </c>
      <c r="R46" s="168"/>
      <c r="S46" s="90" t="e">
        <f t="shared" si="18"/>
        <v>#DIV/0!</v>
      </c>
      <c r="T46" s="168"/>
      <c r="U46" s="229"/>
      <c r="V46" s="168"/>
      <c r="W46" s="90" t="e">
        <v>#DIV/0!</v>
      </c>
      <c r="X46" s="90"/>
    </row>
    <row r="47" spans="1:24" ht="25.5" hidden="1" x14ac:dyDescent="0.2">
      <c r="A47" s="77" t="s">
        <v>927</v>
      </c>
      <c r="B47" s="78" t="s">
        <v>928</v>
      </c>
      <c r="C47" s="93" t="s">
        <v>36</v>
      </c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 t="s">
        <v>135</v>
      </c>
      <c r="P47" s="168"/>
      <c r="Q47" s="229" t="e">
        <f t="shared" si="17"/>
        <v>#DIV/0!</v>
      </c>
      <c r="R47" s="168"/>
      <c r="S47" s="90" t="e">
        <f t="shared" si="18"/>
        <v>#DIV/0!</v>
      </c>
      <c r="T47" s="168"/>
      <c r="U47" s="229"/>
      <c r="V47" s="168"/>
      <c r="W47" s="90" t="e">
        <v>#DIV/0!</v>
      </c>
      <c r="X47" s="90"/>
    </row>
    <row r="48" spans="1:24" ht="63.75" hidden="1" x14ac:dyDescent="0.2">
      <c r="A48" s="77" t="s">
        <v>927</v>
      </c>
      <c r="B48" s="78" t="s">
        <v>929</v>
      </c>
      <c r="C48" s="93" t="s">
        <v>36</v>
      </c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 t="s">
        <v>135</v>
      </c>
      <c r="P48" s="168"/>
      <c r="Q48" s="229" t="e">
        <f t="shared" si="17"/>
        <v>#DIV/0!</v>
      </c>
      <c r="R48" s="168"/>
      <c r="S48" s="90" t="e">
        <f t="shared" si="18"/>
        <v>#DIV/0!</v>
      </c>
      <c r="T48" s="168"/>
      <c r="U48" s="229"/>
      <c r="V48" s="168"/>
      <c r="W48" s="90" t="e">
        <v>#DIV/0!</v>
      </c>
      <c r="X48" s="90"/>
    </row>
    <row r="49" spans="1:24" hidden="1" x14ac:dyDescent="0.2">
      <c r="A49" s="77" t="s">
        <v>927</v>
      </c>
      <c r="B49" s="80" t="s">
        <v>922</v>
      </c>
      <c r="C49" s="93" t="s">
        <v>36</v>
      </c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 t="s">
        <v>135</v>
      </c>
      <c r="P49" s="168"/>
      <c r="Q49" s="229" t="e">
        <f t="shared" si="17"/>
        <v>#DIV/0!</v>
      </c>
      <c r="R49" s="168"/>
      <c r="S49" s="90" t="e">
        <f t="shared" si="18"/>
        <v>#DIV/0!</v>
      </c>
      <c r="T49" s="168"/>
      <c r="U49" s="229"/>
      <c r="V49" s="168"/>
      <c r="W49" s="90" t="e">
        <v>#DIV/0!</v>
      </c>
      <c r="X49" s="90"/>
    </row>
    <row r="50" spans="1:24" hidden="1" x14ac:dyDescent="0.2">
      <c r="A50" s="77" t="s">
        <v>927</v>
      </c>
      <c r="B50" s="80" t="s">
        <v>922</v>
      </c>
      <c r="C50" s="93" t="s">
        <v>36</v>
      </c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 t="s">
        <v>135</v>
      </c>
      <c r="P50" s="168"/>
      <c r="Q50" s="229" t="e">
        <f t="shared" si="17"/>
        <v>#DIV/0!</v>
      </c>
      <c r="R50" s="168"/>
      <c r="S50" s="90" t="e">
        <f t="shared" si="18"/>
        <v>#DIV/0!</v>
      </c>
      <c r="T50" s="168"/>
      <c r="U50" s="229"/>
      <c r="V50" s="168"/>
      <c r="W50" s="90" t="e">
        <v>#DIV/0!</v>
      </c>
      <c r="X50" s="90"/>
    </row>
    <row r="51" spans="1:24" hidden="1" x14ac:dyDescent="0.2">
      <c r="A51" s="77" t="s">
        <v>85</v>
      </c>
      <c r="B51" s="78" t="s">
        <v>85</v>
      </c>
      <c r="C51" s="93" t="s">
        <v>36</v>
      </c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 t="s">
        <v>135</v>
      </c>
      <c r="P51" s="168"/>
      <c r="Q51" s="229" t="e">
        <f t="shared" si="17"/>
        <v>#DIV/0!</v>
      </c>
      <c r="R51" s="168"/>
      <c r="S51" s="90" t="e">
        <f t="shared" si="18"/>
        <v>#DIV/0!</v>
      </c>
      <c r="T51" s="168"/>
      <c r="U51" s="229"/>
      <c r="V51" s="168"/>
      <c r="W51" s="90" t="e">
        <v>#DIV/0!</v>
      </c>
      <c r="X51" s="90"/>
    </row>
    <row r="52" spans="1:24" ht="51" hidden="1" x14ac:dyDescent="0.2">
      <c r="A52" s="77" t="s">
        <v>927</v>
      </c>
      <c r="B52" s="78" t="s">
        <v>930</v>
      </c>
      <c r="C52" s="93" t="s">
        <v>36</v>
      </c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 t="s">
        <v>135</v>
      </c>
      <c r="P52" s="168"/>
      <c r="Q52" s="229" t="e">
        <f t="shared" si="17"/>
        <v>#DIV/0!</v>
      </c>
      <c r="R52" s="168"/>
      <c r="S52" s="90" t="e">
        <f t="shared" si="18"/>
        <v>#DIV/0!</v>
      </c>
      <c r="T52" s="168"/>
      <c r="U52" s="229"/>
      <c r="V52" s="168"/>
      <c r="W52" s="90" t="e">
        <v>#DIV/0!</v>
      </c>
      <c r="X52" s="90"/>
    </row>
    <row r="53" spans="1:24" hidden="1" x14ac:dyDescent="0.2">
      <c r="A53" s="77" t="s">
        <v>927</v>
      </c>
      <c r="B53" s="80" t="s">
        <v>922</v>
      </c>
      <c r="C53" s="93" t="s">
        <v>36</v>
      </c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 t="s">
        <v>135</v>
      </c>
      <c r="P53" s="168"/>
      <c r="Q53" s="229" t="e">
        <f t="shared" si="17"/>
        <v>#DIV/0!</v>
      </c>
      <c r="R53" s="168"/>
      <c r="S53" s="90" t="e">
        <f t="shared" si="18"/>
        <v>#DIV/0!</v>
      </c>
      <c r="T53" s="168"/>
      <c r="U53" s="229"/>
      <c r="V53" s="168"/>
      <c r="W53" s="90" t="e">
        <v>#DIV/0!</v>
      </c>
      <c r="X53" s="90"/>
    </row>
    <row r="54" spans="1:24" hidden="1" x14ac:dyDescent="0.2">
      <c r="A54" s="77" t="s">
        <v>927</v>
      </c>
      <c r="B54" s="80" t="s">
        <v>922</v>
      </c>
      <c r="C54" s="93" t="s">
        <v>36</v>
      </c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 t="s">
        <v>135</v>
      </c>
      <c r="P54" s="168"/>
      <c r="Q54" s="229" t="e">
        <f t="shared" si="17"/>
        <v>#DIV/0!</v>
      </c>
      <c r="R54" s="168"/>
      <c r="S54" s="90" t="e">
        <f t="shared" si="18"/>
        <v>#DIV/0!</v>
      </c>
      <c r="T54" s="168"/>
      <c r="U54" s="229"/>
      <c r="V54" s="168"/>
      <c r="W54" s="90" t="e">
        <v>#DIV/0!</v>
      </c>
      <c r="X54" s="90"/>
    </row>
    <row r="55" spans="1:24" hidden="1" x14ac:dyDescent="0.2">
      <c r="A55" s="77" t="s">
        <v>85</v>
      </c>
      <c r="B55" s="78" t="s">
        <v>85</v>
      </c>
      <c r="C55" s="93" t="s">
        <v>36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 t="s">
        <v>135</v>
      </c>
      <c r="P55" s="168"/>
      <c r="Q55" s="229" t="e">
        <f t="shared" si="17"/>
        <v>#DIV/0!</v>
      </c>
      <c r="R55" s="168"/>
      <c r="S55" s="90" t="e">
        <f t="shared" si="18"/>
        <v>#DIV/0!</v>
      </c>
      <c r="T55" s="168"/>
      <c r="U55" s="229"/>
      <c r="V55" s="168"/>
      <c r="W55" s="90" t="e">
        <v>#DIV/0!</v>
      </c>
      <c r="X55" s="90"/>
    </row>
    <row r="56" spans="1:24" ht="51" hidden="1" x14ac:dyDescent="0.2">
      <c r="A56" s="77" t="s">
        <v>927</v>
      </c>
      <c r="B56" s="78" t="s">
        <v>931</v>
      </c>
      <c r="C56" s="93" t="s">
        <v>36</v>
      </c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 t="s">
        <v>135</v>
      </c>
      <c r="P56" s="168"/>
      <c r="Q56" s="229" t="e">
        <f t="shared" si="17"/>
        <v>#DIV/0!</v>
      </c>
      <c r="R56" s="168"/>
      <c r="S56" s="90" t="e">
        <f t="shared" si="18"/>
        <v>#DIV/0!</v>
      </c>
      <c r="T56" s="168"/>
      <c r="U56" s="229"/>
      <c r="V56" s="168"/>
      <c r="W56" s="90" t="e">
        <v>#DIV/0!</v>
      </c>
      <c r="X56" s="90"/>
    </row>
    <row r="57" spans="1:24" hidden="1" x14ac:dyDescent="0.2">
      <c r="A57" s="77" t="s">
        <v>927</v>
      </c>
      <c r="B57" s="80" t="s">
        <v>922</v>
      </c>
      <c r="C57" s="93" t="s">
        <v>36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 t="s">
        <v>135</v>
      </c>
      <c r="P57" s="168"/>
      <c r="Q57" s="229" t="e">
        <f t="shared" si="17"/>
        <v>#DIV/0!</v>
      </c>
      <c r="R57" s="168"/>
      <c r="S57" s="90" t="e">
        <f t="shared" si="18"/>
        <v>#DIV/0!</v>
      </c>
      <c r="T57" s="168"/>
      <c r="U57" s="229"/>
      <c r="V57" s="168"/>
      <c r="W57" s="90" t="e">
        <v>#DIV/0!</v>
      </c>
      <c r="X57" s="90"/>
    </row>
    <row r="58" spans="1:24" hidden="1" x14ac:dyDescent="0.2">
      <c r="A58" s="77" t="s">
        <v>927</v>
      </c>
      <c r="B58" s="80" t="s">
        <v>922</v>
      </c>
      <c r="C58" s="93" t="s">
        <v>36</v>
      </c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 t="s">
        <v>135</v>
      </c>
      <c r="P58" s="168"/>
      <c r="Q58" s="229" t="e">
        <f t="shared" si="17"/>
        <v>#DIV/0!</v>
      </c>
      <c r="R58" s="168"/>
      <c r="S58" s="90" t="e">
        <f t="shared" si="18"/>
        <v>#DIV/0!</v>
      </c>
      <c r="T58" s="168"/>
      <c r="U58" s="229"/>
      <c r="V58" s="168"/>
      <c r="W58" s="90" t="e">
        <v>#DIV/0!</v>
      </c>
      <c r="X58" s="90"/>
    </row>
    <row r="59" spans="1:24" hidden="1" x14ac:dyDescent="0.2">
      <c r="A59" s="77" t="s">
        <v>85</v>
      </c>
      <c r="B59" s="78" t="s">
        <v>85</v>
      </c>
      <c r="C59" s="93" t="s">
        <v>36</v>
      </c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 t="s">
        <v>135</v>
      </c>
      <c r="P59" s="168"/>
      <c r="Q59" s="229" t="e">
        <f t="shared" si="17"/>
        <v>#DIV/0!</v>
      </c>
      <c r="R59" s="168"/>
      <c r="S59" s="90" t="e">
        <f t="shared" si="18"/>
        <v>#DIV/0!</v>
      </c>
      <c r="T59" s="168"/>
      <c r="U59" s="229"/>
      <c r="V59" s="168"/>
      <c r="W59" s="90" t="e">
        <v>#DIV/0!</v>
      </c>
      <c r="X59" s="90"/>
    </row>
    <row r="60" spans="1:24" ht="25.5" hidden="1" x14ac:dyDescent="0.2">
      <c r="A60" s="77" t="s">
        <v>932</v>
      </c>
      <c r="B60" s="78" t="s">
        <v>928</v>
      </c>
      <c r="C60" s="93" t="s">
        <v>36</v>
      </c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 t="s">
        <v>135</v>
      </c>
      <c r="P60" s="168"/>
      <c r="Q60" s="229" t="e">
        <f t="shared" si="17"/>
        <v>#DIV/0!</v>
      </c>
      <c r="R60" s="168"/>
      <c r="S60" s="90" t="e">
        <f t="shared" si="18"/>
        <v>#DIV/0!</v>
      </c>
      <c r="T60" s="168"/>
      <c r="U60" s="229"/>
      <c r="V60" s="168"/>
      <c r="W60" s="90" t="e">
        <v>#DIV/0!</v>
      </c>
      <c r="X60" s="90"/>
    </row>
    <row r="61" spans="1:24" ht="63.75" hidden="1" x14ac:dyDescent="0.2">
      <c r="A61" s="77" t="s">
        <v>932</v>
      </c>
      <c r="B61" s="78" t="s">
        <v>929</v>
      </c>
      <c r="C61" s="93" t="s">
        <v>36</v>
      </c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 t="s">
        <v>135</v>
      </c>
      <c r="P61" s="168"/>
      <c r="Q61" s="229" t="e">
        <f t="shared" si="17"/>
        <v>#DIV/0!</v>
      </c>
      <c r="R61" s="168"/>
      <c r="S61" s="90" t="e">
        <f t="shared" si="18"/>
        <v>#DIV/0!</v>
      </c>
      <c r="T61" s="168"/>
      <c r="U61" s="229"/>
      <c r="V61" s="168"/>
      <c r="W61" s="90" t="e">
        <v>#DIV/0!</v>
      </c>
      <c r="X61" s="90"/>
    </row>
    <row r="62" spans="1:24" hidden="1" x14ac:dyDescent="0.2">
      <c r="A62" s="77" t="s">
        <v>932</v>
      </c>
      <c r="B62" s="80" t="s">
        <v>922</v>
      </c>
      <c r="C62" s="93" t="s">
        <v>36</v>
      </c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 t="s">
        <v>135</v>
      </c>
      <c r="P62" s="168"/>
      <c r="Q62" s="229" t="e">
        <f t="shared" si="17"/>
        <v>#DIV/0!</v>
      </c>
      <c r="R62" s="168"/>
      <c r="S62" s="90" t="e">
        <f t="shared" si="18"/>
        <v>#DIV/0!</v>
      </c>
      <c r="T62" s="168"/>
      <c r="U62" s="229"/>
      <c r="V62" s="168"/>
      <c r="W62" s="90" t="e">
        <v>#DIV/0!</v>
      </c>
      <c r="X62" s="90"/>
    </row>
    <row r="63" spans="1:24" hidden="1" x14ac:dyDescent="0.2">
      <c r="A63" s="77" t="s">
        <v>932</v>
      </c>
      <c r="B63" s="80" t="s">
        <v>922</v>
      </c>
      <c r="C63" s="93" t="s">
        <v>36</v>
      </c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 t="s">
        <v>135</v>
      </c>
      <c r="P63" s="168"/>
      <c r="Q63" s="229" t="e">
        <f t="shared" si="17"/>
        <v>#DIV/0!</v>
      </c>
      <c r="R63" s="168"/>
      <c r="S63" s="90" t="e">
        <f t="shared" si="18"/>
        <v>#DIV/0!</v>
      </c>
      <c r="T63" s="168"/>
      <c r="U63" s="229"/>
      <c r="V63" s="168"/>
      <c r="W63" s="90" t="e">
        <v>#DIV/0!</v>
      </c>
      <c r="X63" s="90"/>
    </row>
    <row r="64" spans="1:24" hidden="1" x14ac:dyDescent="0.2">
      <c r="A64" s="77" t="s">
        <v>85</v>
      </c>
      <c r="B64" s="78" t="s">
        <v>85</v>
      </c>
      <c r="C64" s="93" t="s">
        <v>36</v>
      </c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 t="s">
        <v>135</v>
      </c>
      <c r="P64" s="168"/>
      <c r="Q64" s="229" t="e">
        <f t="shared" si="17"/>
        <v>#DIV/0!</v>
      </c>
      <c r="R64" s="168"/>
      <c r="S64" s="90" t="e">
        <f t="shared" si="18"/>
        <v>#DIV/0!</v>
      </c>
      <c r="T64" s="168"/>
      <c r="U64" s="229"/>
      <c r="V64" s="168"/>
      <c r="W64" s="90" t="e">
        <v>#DIV/0!</v>
      </c>
      <c r="X64" s="90"/>
    </row>
    <row r="65" spans="1:24" ht="51" hidden="1" x14ac:dyDescent="0.2">
      <c r="A65" s="77" t="s">
        <v>932</v>
      </c>
      <c r="B65" s="78" t="s">
        <v>930</v>
      </c>
      <c r="C65" s="93" t="s">
        <v>36</v>
      </c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 t="s">
        <v>135</v>
      </c>
      <c r="P65" s="168"/>
      <c r="Q65" s="229" t="e">
        <f t="shared" si="17"/>
        <v>#DIV/0!</v>
      </c>
      <c r="R65" s="168"/>
      <c r="S65" s="90" t="e">
        <f t="shared" si="18"/>
        <v>#DIV/0!</v>
      </c>
      <c r="T65" s="168"/>
      <c r="U65" s="229"/>
      <c r="V65" s="168"/>
      <c r="W65" s="90" t="e">
        <v>#DIV/0!</v>
      </c>
      <c r="X65" s="90"/>
    </row>
    <row r="66" spans="1:24" hidden="1" x14ac:dyDescent="0.2">
      <c r="A66" s="77" t="s">
        <v>932</v>
      </c>
      <c r="B66" s="80" t="s">
        <v>922</v>
      </c>
      <c r="C66" s="93" t="s">
        <v>36</v>
      </c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 t="s">
        <v>135</v>
      </c>
      <c r="P66" s="168"/>
      <c r="Q66" s="229" t="e">
        <f t="shared" si="17"/>
        <v>#DIV/0!</v>
      </c>
      <c r="R66" s="168"/>
      <c r="S66" s="90" t="e">
        <f t="shared" si="18"/>
        <v>#DIV/0!</v>
      </c>
      <c r="T66" s="168"/>
      <c r="U66" s="229"/>
      <c r="V66" s="168"/>
      <c r="W66" s="90" t="e">
        <v>#DIV/0!</v>
      </c>
      <c r="X66" s="90"/>
    </row>
    <row r="67" spans="1:24" hidden="1" x14ac:dyDescent="0.2">
      <c r="A67" s="77" t="s">
        <v>932</v>
      </c>
      <c r="B67" s="80" t="s">
        <v>922</v>
      </c>
      <c r="C67" s="93" t="s">
        <v>36</v>
      </c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 t="s">
        <v>135</v>
      </c>
      <c r="P67" s="168"/>
      <c r="Q67" s="229" t="e">
        <f t="shared" si="17"/>
        <v>#DIV/0!</v>
      </c>
      <c r="R67" s="168"/>
      <c r="S67" s="90" t="e">
        <f t="shared" si="18"/>
        <v>#DIV/0!</v>
      </c>
      <c r="T67" s="168"/>
      <c r="U67" s="229"/>
      <c r="V67" s="168"/>
      <c r="W67" s="90" t="e">
        <v>#DIV/0!</v>
      </c>
      <c r="X67" s="90"/>
    </row>
    <row r="68" spans="1:24" hidden="1" x14ac:dyDescent="0.2">
      <c r="A68" s="77" t="s">
        <v>85</v>
      </c>
      <c r="B68" s="78" t="s">
        <v>85</v>
      </c>
      <c r="C68" s="93" t="s">
        <v>36</v>
      </c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 t="s">
        <v>135</v>
      </c>
      <c r="P68" s="168"/>
      <c r="Q68" s="229" t="e">
        <f t="shared" si="17"/>
        <v>#DIV/0!</v>
      </c>
      <c r="R68" s="168"/>
      <c r="S68" s="90" t="e">
        <f t="shared" si="18"/>
        <v>#DIV/0!</v>
      </c>
      <c r="T68" s="168"/>
      <c r="U68" s="229"/>
      <c r="V68" s="168"/>
      <c r="W68" s="90" t="e">
        <v>#DIV/0!</v>
      </c>
      <c r="X68" s="90"/>
    </row>
    <row r="69" spans="1:24" ht="51" hidden="1" x14ac:dyDescent="0.2">
      <c r="A69" s="77" t="s">
        <v>932</v>
      </c>
      <c r="B69" s="78" t="s">
        <v>933</v>
      </c>
      <c r="C69" s="93" t="s">
        <v>36</v>
      </c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 t="s">
        <v>135</v>
      </c>
      <c r="P69" s="168"/>
      <c r="Q69" s="229" t="e">
        <f t="shared" si="17"/>
        <v>#DIV/0!</v>
      </c>
      <c r="R69" s="168"/>
      <c r="S69" s="90" t="e">
        <f t="shared" si="18"/>
        <v>#DIV/0!</v>
      </c>
      <c r="T69" s="168"/>
      <c r="U69" s="229"/>
      <c r="V69" s="168"/>
      <c r="W69" s="90" t="e">
        <v>#DIV/0!</v>
      </c>
      <c r="X69" s="90"/>
    </row>
    <row r="70" spans="1:24" hidden="1" x14ac:dyDescent="0.2">
      <c r="A70" s="77" t="s">
        <v>932</v>
      </c>
      <c r="B70" s="80" t="s">
        <v>922</v>
      </c>
      <c r="C70" s="93" t="s">
        <v>36</v>
      </c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 t="s">
        <v>135</v>
      </c>
      <c r="P70" s="168"/>
      <c r="Q70" s="229" t="e">
        <f t="shared" si="17"/>
        <v>#DIV/0!</v>
      </c>
      <c r="R70" s="168"/>
      <c r="S70" s="90" t="e">
        <f t="shared" si="18"/>
        <v>#DIV/0!</v>
      </c>
      <c r="T70" s="168"/>
      <c r="U70" s="229"/>
      <c r="V70" s="168"/>
      <c r="W70" s="90" t="e">
        <v>#DIV/0!</v>
      </c>
      <c r="X70" s="90"/>
    </row>
    <row r="71" spans="1:24" hidden="1" x14ac:dyDescent="0.2">
      <c r="A71" s="77" t="s">
        <v>932</v>
      </c>
      <c r="B71" s="80" t="s">
        <v>922</v>
      </c>
      <c r="C71" s="93" t="s">
        <v>36</v>
      </c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 t="s">
        <v>135</v>
      </c>
      <c r="P71" s="168"/>
      <c r="Q71" s="229" t="e">
        <f t="shared" si="17"/>
        <v>#DIV/0!</v>
      </c>
      <c r="R71" s="168"/>
      <c r="S71" s="90" t="e">
        <f t="shared" si="18"/>
        <v>#DIV/0!</v>
      </c>
      <c r="T71" s="168"/>
      <c r="U71" s="229"/>
      <c r="V71" s="168"/>
      <c r="W71" s="90" t="e">
        <v>#DIV/0!</v>
      </c>
      <c r="X71" s="90"/>
    </row>
    <row r="72" spans="1:24" hidden="1" x14ac:dyDescent="0.2">
      <c r="A72" s="77" t="s">
        <v>85</v>
      </c>
      <c r="B72" s="78" t="s">
        <v>85</v>
      </c>
      <c r="C72" s="93" t="s">
        <v>36</v>
      </c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 t="s">
        <v>135</v>
      </c>
      <c r="P72" s="168"/>
      <c r="Q72" s="229" t="e">
        <f t="shared" si="17"/>
        <v>#DIV/0!</v>
      </c>
      <c r="R72" s="168"/>
      <c r="S72" s="90" t="e">
        <f t="shared" si="18"/>
        <v>#DIV/0!</v>
      </c>
      <c r="T72" s="168"/>
      <c r="U72" s="229"/>
      <c r="V72" s="168"/>
      <c r="W72" s="90" t="e">
        <v>#DIV/0!</v>
      </c>
      <c r="X72" s="90"/>
    </row>
    <row r="73" spans="1:24" ht="51" hidden="1" x14ac:dyDescent="0.2">
      <c r="A73" s="77" t="s">
        <v>934</v>
      </c>
      <c r="B73" s="78" t="s">
        <v>935</v>
      </c>
      <c r="C73" s="93" t="s">
        <v>36</v>
      </c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 t="s">
        <v>135</v>
      </c>
      <c r="P73" s="168"/>
      <c r="Q73" s="229" t="e">
        <f t="shared" si="17"/>
        <v>#DIV/0!</v>
      </c>
      <c r="R73" s="168"/>
      <c r="S73" s="90" t="e">
        <f t="shared" si="18"/>
        <v>#DIV/0!</v>
      </c>
      <c r="T73" s="168"/>
      <c r="U73" s="229"/>
      <c r="V73" s="168"/>
      <c r="W73" s="90" t="e">
        <v>#DIV/0!</v>
      </c>
      <c r="X73" s="90"/>
    </row>
    <row r="74" spans="1:24" ht="38.25" hidden="1" x14ac:dyDescent="0.2">
      <c r="A74" s="77" t="s">
        <v>936</v>
      </c>
      <c r="B74" s="78" t="s">
        <v>937</v>
      </c>
      <c r="C74" s="93" t="s">
        <v>36</v>
      </c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 t="s">
        <v>135</v>
      </c>
      <c r="P74" s="168"/>
      <c r="Q74" s="229" t="e">
        <f t="shared" si="17"/>
        <v>#DIV/0!</v>
      </c>
      <c r="R74" s="168"/>
      <c r="S74" s="90" t="e">
        <f t="shared" si="18"/>
        <v>#DIV/0!</v>
      </c>
      <c r="T74" s="168"/>
      <c r="U74" s="229"/>
      <c r="V74" s="168"/>
      <c r="W74" s="90" t="e">
        <v>#DIV/0!</v>
      </c>
      <c r="X74" s="90"/>
    </row>
    <row r="75" spans="1:24" hidden="1" x14ac:dyDescent="0.2">
      <c r="A75" s="77" t="s">
        <v>936</v>
      </c>
      <c r="B75" s="80" t="s">
        <v>922</v>
      </c>
      <c r="C75" s="93" t="s">
        <v>36</v>
      </c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 t="s">
        <v>135</v>
      </c>
      <c r="P75" s="168"/>
      <c r="Q75" s="229" t="e">
        <f t="shared" si="17"/>
        <v>#DIV/0!</v>
      </c>
      <c r="R75" s="168"/>
      <c r="S75" s="90" t="e">
        <f t="shared" si="18"/>
        <v>#DIV/0!</v>
      </c>
      <c r="T75" s="168"/>
      <c r="U75" s="229"/>
      <c r="V75" s="168"/>
      <c r="W75" s="90" t="e">
        <v>#DIV/0!</v>
      </c>
      <c r="X75" s="90"/>
    </row>
    <row r="76" spans="1:24" hidden="1" x14ac:dyDescent="0.2">
      <c r="A76" s="77" t="s">
        <v>936</v>
      </c>
      <c r="B76" s="80" t="s">
        <v>922</v>
      </c>
      <c r="C76" s="93" t="s">
        <v>36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 t="s">
        <v>135</v>
      </c>
      <c r="P76" s="168"/>
      <c r="Q76" s="229" t="e">
        <f t="shared" si="17"/>
        <v>#DIV/0!</v>
      </c>
      <c r="R76" s="168"/>
      <c r="S76" s="90" t="e">
        <f t="shared" si="18"/>
        <v>#DIV/0!</v>
      </c>
      <c r="T76" s="168"/>
      <c r="U76" s="229"/>
      <c r="V76" s="168"/>
      <c r="W76" s="90" t="e">
        <v>#DIV/0!</v>
      </c>
      <c r="X76" s="90"/>
    </row>
    <row r="77" spans="1:24" hidden="1" x14ac:dyDescent="0.2">
      <c r="A77" s="77" t="s">
        <v>85</v>
      </c>
      <c r="B77" s="78" t="s">
        <v>85</v>
      </c>
      <c r="C77" s="93" t="s">
        <v>36</v>
      </c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 t="s">
        <v>135</v>
      </c>
      <c r="P77" s="168"/>
      <c r="Q77" s="229" t="e">
        <f t="shared" si="17"/>
        <v>#DIV/0!</v>
      </c>
      <c r="R77" s="168"/>
      <c r="S77" s="90" t="e">
        <f t="shared" si="18"/>
        <v>#DIV/0!</v>
      </c>
      <c r="T77" s="168"/>
      <c r="U77" s="229"/>
      <c r="V77" s="168"/>
      <c r="W77" s="90" t="e">
        <v>#DIV/0!</v>
      </c>
      <c r="X77" s="90"/>
    </row>
    <row r="78" spans="1:24" ht="51" hidden="1" x14ac:dyDescent="0.2">
      <c r="A78" s="77" t="s">
        <v>938</v>
      </c>
      <c r="B78" s="78" t="s">
        <v>939</v>
      </c>
      <c r="C78" s="93" t="s">
        <v>36</v>
      </c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 t="s">
        <v>135</v>
      </c>
      <c r="P78" s="168"/>
      <c r="Q78" s="229" t="e">
        <f t="shared" si="17"/>
        <v>#DIV/0!</v>
      </c>
      <c r="R78" s="168"/>
      <c r="S78" s="90" t="e">
        <f t="shared" si="18"/>
        <v>#DIV/0!</v>
      </c>
      <c r="T78" s="168"/>
      <c r="U78" s="229"/>
      <c r="V78" s="168"/>
      <c r="W78" s="90" t="e">
        <v>#DIV/0!</v>
      </c>
      <c r="X78" s="90"/>
    </row>
    <row r="79" spans="1:24" hidden="1" x14ac:dyDescent="0.2">
      <c r="A79" s="77" t="s">
        <v>938</v>
      </c>
      <c r="B79" s="80" t="s">
        <v>922</v>
      </c>
      <c r="C79" s="93" t="s">
        <v>36</v>
      </c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 t="s">
        <v>135</v>
      </c>
      <c r="P79" s="168"/>
      <c r="Q79" s="229" t="e">
        <f t="shared" si="17"/>
        <v>#DIV/0!</v>
      </c>
      <c r="R79" s="168"/>
      <c r="S79" s="90" t="e">
        <f t="shared" si="18"/>
        <v>#DIV/0!</v>
      </c>
      <c r="T79" s="168"/>
      <c r="U79" s="229"/>
      <c r="V79" s="168"/>
      <c r="W79" s="90" t="e">
        <v>#DIV/0!</v>
      </c>
      <c r="X79" s="90"/>
    </row>
    <row r="80" spans="1:24" hidden="1" x14ac:dyDescent="0.2">
      <c r="A80" s="77" t="s">
        <v>938</v>
      </c>
      <c r="B80" s="80" t="s">
        <v>922</v>
      </c>
      <c r="C80" s="93" t="s">
        <v>36</v>
      </c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 t="s">
        <v>135</v>
      </c>
      <c r="P80" s="168"/>
      <c r="Q80" s="229" t="e">
        <f t="shared" si="17"/>
        <v>#DIV/0!</v>
      </c>
      <c r="R80" s="168"/>
      <c r="S80" s="90" t="e">
        <f t="shared" si="18"/>
        <v>#DIV/0!</v>
      </c>
      <c r="T80" s="168"/>
      <c r="U80" s="229"/>
      <c r="V80" s="168"/>
      <c r="W80" s="90" t="e">
        <v>#DIV/0!</v>
      </c>
      <c r="X80" s="90"/>
    </row>
    <row r="81" spans="1:24" hidden="1" x14ac:dyDescent="0.2">
      <c r="A81" s="77" t="s">
        <v>85</v>
      </c>
      <c r="B81" s="78" t="s">
        <v>85</v>
      </c>
      <c r="C81" s="93" t="s">
        <v>36</v>
      </c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 t="s">
        <v>135</v>
      </c>
      <c r="P81" s="168"/>
      <c r="Q81" s="229" t="e">
        <f t="shared" si="17"/>
        <v>#DIV/0!</v>
      </c>
      <c r="R81" s="168"/>
      <c r="S81" s="90" t="e">
        <f t="shared" si="18"/>
        <v>#DIV/0!</v>
      </c>
      <c r="T81" s="168"/>
      <c r="U81" s="229"/>
      <c r="V81" s="168"/>
      <c r="W81" s="90" t="e">
        <v>#DIV/0!</v>
      </c>
      <c r="X81" s="90"/>
    </row>
    <row r="82" spans="1:24" ht="25.5" x14ac:dyDescent="0.2">
      <c r="A82" s="188" t="s">
        <v>142</v>
      </c>
      <c r="B82" s="184" t="s">
        <v>940</v>
      </c>
      <c r="C82" s="198" t="s">
        <v>36</v>
      </c>
      <c r="D82" s="193">
        <f>D83+D92+D106+D139</f>
        <v>0</v>
      </c>
      <c r="E82" s="193">
        <f t="shared" ref="E82:N82" si="19">E83+E92+E106+E139</f>
        <v>0</v>
      </c>
      <c r="F82" s="193">
        <f t="shared" si="19"/>
        <v>0</v>
      </c>
      <c r="G82" s="193">
        <f t="shared" si="19"/>
        <v>0</v>
      </c>
      <c r="H82" s="193">
        <f t="shared" si="19"/>
        <v>0</v>
      </c>
      <c r="I82" s="193">
        <f t="shared" si="19"/>
        <v>0</v>
      </c>
      <c r="J82" s="193">
        <f t="shared" si="19"/>
        <v>0</v>
      </c>
      <c r="K82" s="193">
        <f t="shared" si="19"/>
        <v>0</v>
      </c>
      <c r="L82" s="193">
        <f t="shared" si="19"/>
        <v>0</v>
      </c>
      <c r="M82" s="193">
        <f t="shared" si="19"/>
        <v>0</v>
      </c>
      <c r="N82" s="193">
        <f t="shared" si="19"/>
        <v>0</v>
      </c>
      <c r="O82" s="193" t="s">
        <v>135</v>
      </c>
      <c r="P82" s="193" t="s">
        <v>135</v>
      </c>
      <c r="Q82" s="230" t="s">
        <v>135</v>
      </c>
      <c r="R82" s="193" t="s">
        <v>135</v>
      </c>
      <c r="S82" s="192" t="s">
        <v>135</v>
      </c>
      <c r="T82" s="193">
        <f>T83+T92+T106+T139</f>
        <v>0</v>
      </c>
      <c r="U82" s="230" t="s">
        <v>135</v>
      </c>
      <c r="V82" s="193" t="s">
        <v>135</v>
      </c>
      <c r="W82" s="192" t="s">
        <v>135</v>
      </c>
      <c r="X82" s="192"/>
    </row>
    <row r="83" spans="1:24" ht="42" hidden="1" customHeight="1" x14ac:dyDescent="0.2">
      <c r="A83" s="81" t="s">
        <v>709</v>
      </c>
      <c r="B83" s="82" t="s">
        <v>941</v>
      </c>
      <c r="C83" s="178" t="s">
        <v>36</v>
      </c>
      <c r="D83" s="169">
        <f>D84+D88</f>
        <v>0</v>
      </c>
      <c r="E83" s="169">
        <f t="shared" ref="E83:R83" si="20">E84+E88</f>
        <v>0</v>
      </c>
      <c r="F83" s="169">
        <f t="shared" si="20"/>
        <v>0</v>
      </c>
      <c r="G83" s="169">
        <f t="shared" si="20"/>
        <v>0</v>
      </c>
      <c r="H83" s="169">
        <f t="shared" si="20"/>
        <v>0</v>
      </c>
      <c r="I83" s="169">
        <f t="shared" si="20"/>
        <v>0</v>
      </c>
      <c r="J83" s="169">
        <f t="shared" si="20"/>
        <v>0</v>
      </c>
      <c r="K83" s="169">
        <f t="shared" si="20"/>
        <v>0</v>
      </c>
      <c r="L83" s="169">
        <f t="shared" si="20"/>
        <v>0</v>
      </c>
      <c r="M83" s="169">
        <f t="shared" si="20"/>
        <v>0</v>
      </c>
      <c r="N83" s="169">
        <f t="shared" si="20"/>
        <v>0</v>
      </c>
      <c r="O83" s="169" t="s">
        <v>135</v>
      </c>
      <c r="P83" s="169">
        <f t="shared" si="20"/>
        <v>0</v>
      </c>
      <c r="Q83" s="231" t="e">
        <f t="shared" si="17"/>
        <v>#DIV/0!</v>
      </c>
      <c r="R83" s="169">
        <f t="shared" si="20"/>
        <v>0</v>
      </c>
      <c r="S83" s="157" t="e">
        <f t="shared" si="18"/>
        <v>#DIV/0!</v>
      </c>
      <c r="T83" s="169">
        <f>T84+T88</f>
        <v>0</v>
      </c>
      <c r="U83" s="231">
        <v>0</v>
      </c>
      <c r="V83" s="169">
        <f>V84+V88</f>
        <v>0</v>
      </c>
      <c r="W83" s="157" t="e">
        <v>#DIV/0!</v>
      </c>
      <c r="X83" s="157"/>
    </row>
    <row r="84" spans="1:24" ht="25.5" hidden="1" x14ac:dyDescent="0.2">
      <c r="A84" s="83" t="s">
        <v>711</v>
      </c>
      <c r="B84" s="84" t="s">
        <v>942</v>
      </c>
      <c r="C84" s="179" t="s">
        <v>36</v>
      </c>
      <c r="D84" s="170">
        <f>SUM(D85:D87)</f>
        <v>0</v>
      </c>
      <c r="E84" s="170">
        <f t="shared" ref="E84:R84" si="21">SUM(E85:E87)</f>
        <v>0</v>
      </c>
      <c r="F84" s="170">
        <f t="shared" si="21"/>
        <v>0</v>
      </c>
      <c r="G84" s="170">
        <f t="shared" si="21"/>
        <v>0</v>
      </c>
      <c r="H84" s="170">
        <f t="shared" si="21"/>
        <v>0</v>
      </c>
      <c r="I84" s="170">
        <f t="shared" si="21"/>
        <v>0</v>
      </c>
      <c r="J84" s="170">
        <f t="shared" si="21"/>
        <v>0</v>
      </c>
      <c r="K84" s="170">
        <f t="shared" si="21"/>
        <v>0</v>
      </c>
      <c r="L84" s="170">
        <f t="shared" si="21"/>
        <v>0</v>
      </c>
      <c r="M84" s="170">
        <f t="shared" si="21"/>
        <v>0</v>
      </c>
      <c r="N84" s="170">
        <f t="shared" si="21"/>
        <v>0</v>
      </c>
      <c r="O84" s="170" t="s">
        <v>135</v>
      </c>
      <c r="P84" s="170">
        <f t="shared" si="21"/>
        <v>0</v>
      </c>
      <c r="Q84" s="232" t="e">
        <f t="shared" si="17"/>
        <v>#DIV/0!</v>
      </c>
      <c r="R84" s="170">
        <f t="shared" si="21"/>
        <v>0</v>
      </c>
      <c r="S84" s="152" t="e">
        <f t="shared" si="18"/>
        <v>#DIV/0!</v>
      </c>
      <c r="T84" s="170">
        <f>SUM(T85:T87)</f>
        <v>0</v>
      </c>
      <c r="U84" s="232">
        <v>0</v>
      </c>
      <c r="V84" s="170">
        <f>SUM(V85:V87)</f>
        <v>0</v>
      </c>
      <c r="W84" s="152" t="e">
        <v>#DIV/0!</v>
      </c>
      <c r="X84" s="152"/>
    </row>
    <row r="85" spans="1:24" ht="49.9" hidden="1" customHeight="1" x14ac:dyDescent="0.2">
      <c r="A85" s="77" t="s">
        <v>711</v>
      </c>
      <c r="B85" s="80">
        <f>'Прил 10'!B83</f>
        <v>0</v>
      </c>
      <c r="C85" s="95">
        <f>'Прил 10'!C83</f>
        <v>0</v>
      </c>
      <c r="D85" s="131">
        <f>E85+F85+G85+H85</f>
        <v>0</v>
      </c>
      <c r="E85" s="131"/>
      <c r="F85" s="131"/>
      <c r="G85" s="131">
        <f>'Прил 10'!G83</f>
        <v>0</v>
      </c>
      <c r="H85" s="131"/>
      <c r="I85" s="131">
        <f>J85+K85+L85+M85</f>
        <v>0</v>
      </c>
      <c r="J85" s="131"/>
      <c r="K85" s="131"/>
      <c r="L85" s="131">
        <f>'Прил 10'!H83</f>
        <v>0</v>
      </c>
      <c r="M85" s="131"/>
      <c r="N85" s="131">
        <f>I85-D85</f>
        <v>0</v>
      </c>
      <c r="O85" s="131" t="s">
        <v>135</v>
      </c>
      <c r="P85" s="131">
        <f>J85-E85</f>
        <v>0</v>
      </c>
      <c r="Q85" s="228" t="e">
        <f t="shared" si="17"/>
        <v>#DIV/0!</v>
      </c>
      <c r="R85" s="131">
        <f>K85-F85</f>
        <v>0</v>
      </c>
      <c r="S85" s="94" t="e">
        <f t="shared" si="18"/>
        <v>#DIV/0!</v>
      </c>
      <c r="T85" s="131">
        <f>L85-G85</f>
        <v>0</v>
      </c>
      <c r="U85" s="228">
        <v>0</v>
      </c>
      <c r="V85" s="131">
        <f>M85-H85</f>
        <v>0</v>
      </c>
      <c r="W85" s="94" t="e">
        <v>#DIV/0!</v>
      </c>
      <c r="X85" s="121">
        <f>'Прил 10'!T83</f>
        <v>0</v>
      </c>
    </row>
    <row r="86" spans="1:24" hidden="1" x14ac:dyDescent="0.2">
      <c r="A86" s="77" t="s">
        <v>711</v>
      </c>
      <c r="B86" s="80" t="s">
        <v>922</v>
      </c>
      <c r="C86" s="95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 t="s">
        <v>135</v>
      </c>
      <c r="P86" s="131"/>
      <c r="Q86" s="228" t="e">
        <f t="shared" si="17"/>
        <v>#DIV/0!</v>
      </c>
      <c r="R86" s="131"/>
      <c r="S86" s="92" t="e">
        <f t="shared" si="18"/>
        <v>#DIV/0!</v>
      </c>
      <c r="T86" s="131"/>
      <c r="U86" s="228"/>
      <c r="V86" s="131"/>
      <c r="W86" s="92" t="e">
        <v>#DIV/0!</v>
      </c>
      <c r="X86" s="92"/>
    </row>
    <row r="87" spans="1:24" hidden="1" x14ac:dyDescent="0.2">
      <c r="A87" s="77" t="s">
        <v>85</v>
      </c>
      <c r="B87" s="78" t="s">
        <v>85</v>
      </c>
      <c r="C87" s="95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 t="s">
        <v>135</v>
      </c>
      <c r="P87" s="131"/>
      <c r="Q87" s="228" t="e">
        <f t="shared" si="17"/>
        <v>#DIV/0!</v>
      </c>
      <c r="R87" s="131"/>
      <c r="S87" s="92" t="e">
        <f t="shared" si="18"/>
        <v>#DIV/0!</v>
      </c>
      <c r="T87" s="131"/>
      <c r="U87" s="228"/>
      <c r="V87" s="131"/>
      <c r="W87" s="92" t="e">
        <v>#DIV/0!</v>
      </c>
      <c r="X87" s="92"/>
    </row>
    <row r="88" spans="1:24" ht="38.25" hidden="1" x14ac:dyDescent="0.2">
      <c r="A88" s="83" t="s">
        <v>716</v>
      </c>
      <c r="B88" s="84" t="s">
        <v>943</v>
      </c>
      <c r="C88" s="175" t="s">
        <v>36</v>
      </c>
      <c r="D88" s="171">
        <f>SUM(D89:D91)</f>
        <v>0</v>
      </c>
      <c r="E88" s="171">
        <f t="shared" ref="E88:R88" si="22">SUM(E89:E91)</f>
        <v>0</v>
      </c>
      <c r="F88" s="171">
        <f t="shared" si="22"/>
        <v>0</v>
      </c>
      <c r="G88" s="171">
        <f t="shared" si="22"/>
        <v>0</v>
      </c>
      <c r="H88" s="171">
        <f t="shared" si="22"/>
        <v>0</v>
      </c>
      <c r="I88" s="171">
        <f t="shared" si="22"/>
        <v>0</v>
      </c>
      <c r="J88" s="171">
        <f t="shared" si="22"/>
        <v>0</v>
      </c>
      <c r="K88" s="171">
        <f t="shared" si="22"/>
        <v>0</v>
      </c>
      <c r="L88" s="171">
        <f t="shared" si="22"/>
        <v>0</v>
      </c>
      <c r="M88" s="171">
        <f t="shared" si="22"/>
        <v>0</v>
      </c>
      <c r="N88" s="171">
        <f t="shared" si="22"/>
        <v>0</v>
      </c>
      <c r="O88" s="171" t="s">
        <v>135</v>
      </c>
      <c r="P88" s="171">
        <f t="shared" si="22"/>
        <v>0</v>
      </c>
      <c r="Q88" s="233" t="e">
        <f t="shared" si="17"/>
        <v>#DIV/0!</v>
      </c>
      <c r="R88" s="171">
        <f t="shared" si="22"/>
        <v>0</v>
      </c>
      <c r="S88" s="155" t="e">
        <f t="shared" si="18"/>
        <v>#DIV/0!</v>
      </c>
      <c r="T88" s="171">
        <f>SUM(T89:T91)</f>
        <v>0</v>
      </c>
      <c r="U88" s="233">
        <v>0</v>
      </c>
      <c r="V88" s="171">
        <f>SUM(V89:V91)</f>
        <v>0</v>
      </c>
      <c r="W88" s="155" t="e">
        <v>#DIV/0!</v>
      </c>
      <c r="X88" s="155"/>
    </row>
    <row r="89" spans="1:24" hidden="1" x14ac:dyDescent="0.2">
      <c r="A89" s="77" t="s">
        <v>716</v>
      </c>
      <c r="B89" s="80" t="s">
        <v>922</v>
      </c>
      <c r="C89" s="93" t="s">
        <v>36</v>
      </c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 t="s">
        <v>135</v>
      </c>
      <c r="P89" s="131"/>
      <c r="Q89" s="228" t="e">
        <f t="shared" si="17"/>
        <v>#DIV/0!</v>
      </c>
      <c r="R89" s="131"/>
      <c r="S89" s="92" t="e">
        <f t="shared" si="18"/>
        <v>#DIV/0!</v>
      </c>
      <c r="T89" s="131"/>
      <c r="U89" s="228"/>
      <c r="V89" s="131"/>
      <c r="W89" s="92" t="e">
        <v>#DIV/0!</v>
      </c>
      <c r="X89" s="92"/>
    </row>
    <row r="90" spans="1:24" hidden="1" x14ac:dyDescent="0.2">
      <c r="A90" s="77" t="s">
        <v>716</v>
      </c>
      <c r="B90" s="80" t="s">
        <v>922</v>
      </c>
      <c r="C90" s="93" t="s">
        <v>36</v>
      </c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 t="s">
        <v>135</v>
      </c>
      <c r="P90" s="131"/>
      <c r="Q90" s="228" t="e">
        <f t="shared" si="17"/>
        <v>#DIV/0!</v>
      </c>
      <c r="R90" s="131"/>
      <c r="S90" s="92" t="e">
        <f t="shared" si="18"/>
        <v>#DIV/0!</v>
      </c>
      <c r="T90" s="131"/>
      <c r="U90" s="228"/>
      <c r="V90" s="131"/>
      <c r="W90" s="92" t="e">
        <v>#DIV/0!</v>
      </c>
      <c r="X90" s="92"/>
    </row>
    <row r="91" spans="1:24" hidden="1" x14ac:dyDescent="0.2">
      <c r="A91" s="77" t="s">
        <v>85</v>
      </c>
      <c r="B91" s="78" t="s">
        <v>85</v>
      </c>
      <c r="C91" s="93" t="s">
        <v>36</v>
      </c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 t="s">
        <v>135</v>
      </c>
      <c r="P91" s="131"/>
      <c r="Q91" s="228" t="e">
        <f t="shared" si="17"/>
        <v>#DIV/0!</v>
      </c>
      <c r="R91" s="131"/>
      <c r="S91" s="92" t="e">
        <f t="shared" si="18"/>
        <v>#DIV/0!</v>
      </c>
      <c r="T91" s="131"/>
      <c r="U91" s="228"/>
      <c r="V91" s="131"/>
      <c r="W91" s="92" t="e">
        <v>#DIV/0!</v>
      </c>
      <c r="X91" s="92"/>
    </row>
    <row r="92" spans="1:24" ht="27" hidden="1" customHeight="1" x14ac:dyDescent="0.2">
      <c r="A92" s="81" t="s">
        <v>725</v>
      </c>
      <c r="B92" s="82" t="s">
        <v>946</v>
      </c>
      <c r="C92" s="178" t="s">
        <v>36</v>
      </c>
      <c r="D92" s="169">
        <f>D93+D102</f>
        <v>0</v>
      </c>
      <c r="E92" s="169">
        <f t="shared" ref="E92:R92" si="23">E93+E102</f>
        <v>0</v>
      </c>
      <c r="F92" s="169">
        <f t="shared" si="23"/>
        <v>0</v>
      </c>
      <c r="G92" s="169">
        <f t="shared" si="23"/>
        <v>0</v>
      </c>
      <c r="H92" s="169">
        <f t="shared" si="23"/>
        <v>0</v>
      </c>
      <c r="I92" s="169">
        <f t="shared" si="23"/>
        <v>0</v>
      </c>
      <c r="J92" s="169">
        <f t="shared" si="23"/>
        <v>0</v>
      </c>
      <c r="K92" s="169">
        <f t="shared" si="23"/>
        <v>0</v>
      </c>
      <c r="L92" s="169">
        <f t="shared" si="23"/>
        <v>0</v>
      </c>
      <c r="M92" s="169">
        <f t="shared" si="23"/>
        <v>0</v>
      </c>
      <c r="N92" s="169">
        <f t="shared" si="23"/>
        <v>0</v>
      </c>
      <c r="O92" s="169" t="s">
        <v>135</v>
      </c>
      <c r="P92" s="169">
        <f t="shared" si="23"/>
        <v>0</v>
      </c>
      <c r="Q92" s="231" t="e">
        <f t="shared" si="17"/>
        <v>#DIV/0!</v>
      </c>
      <c r="R92" s="169">
        <f t="shared" si="23"/>
        <v>0</v>
      </c>
      <c r="S92" s="157" t="e">
        <f t="shared" si="18"/>
        <v>#DIV/0!</v>
      </c>
      <c r="T92" s="169">
        <f>T93+T102</f>
        <v>0</v>
      </c>
      <c r="U92" s="231">
        <v>0</v>
      </c>
      <c r="V92" s="169">
        <f>V93+V102</f>
        <v>0</v>
      </c>
      <c r="W92" s="157" t="e">
        <v>#DIV/0!</v>
      </c>
      <c r="X92" s="157"/>
    </row>
    <row r="93" spans="1:24" ht="26.45" hidden="1" customHeight="1" x14ac:dyDescent="0.2">
      <c r="A93" s="83" t="s">
        <v>945</v>
      </c>
      <c r="B93" s="84" t="s">
        <v>0</v>
      </c>
      <c r="C93" s="175" t="s">
        <v>36</v>
      </c>
      <c r="D93" s="171">
        <f>SUM(D94:D101)</f>
        <v>0</v>
      </c>
      <c r="E93" s="171">
        <f t="shared" ref="E93:R93" si="24">SUM(E94:E101)</f>
        <v>0</v>
      </c>
      <c r="F93" s="171">
        <f t="shared" si="24"/>
        <v>0</v>
      </c>
      <c r="G93" s="171">
        <f t="shared" si="24"/>
        <v>0</v>
      </c>
      <c r="H93" s="171">
        <f t="shared" si="24"/>
        <v>0</v>
      </c>
      <c r="I93" s="171">
        <f t="shared" si="24"/>
        <v>0</v>
      </c>
      <c r="J93" s="171">
        <f t="shared" si="24"/>
        <v>0</v>
      </c>
      <c r="K93" s="171">
        <f t="shared" si="24"/>
        <v>0</v>
      </c>
      <c r="L93" s="171">
        <f t="shared" si="24"/>
        <v>0</v>
      </c>
      <c r="M93" s="171">
        <f t="shared" si="24"/>
        <v>0</v>
      </c>
      <c r="N93" s="171">
        <f t="shared" si="24"/>
        <v>0</v>
      </c>
      <c r="O93" s="171" t="s">
        <v>135</v>
      </c>
      <c r="P93" s="171">
        <f t="shared" si="24"/>
        <v>0</v>
      </c>
      <c r="Q93" s="233" t="e">
        <f t="shared" ref="Q93:Q156" si="25">J93/E93</f>
        <v>#DIV/0!</v>
      </c>
      <c r="R93" s="171">
        <f t="shared" si="24"/>
        <v>0</v>
      </c>
      <c r="S93" s="155" t="e">
        <f t="shared" ref="S93:S156" si="26">K93/F93</f>
        <v>#DIV/0!</v>
      </c>
      <c r="T93" s="171">
        <f>SUM(T94:T101)</f>
        <v>0</v>
      </c>
      <c r="U93" s="233">
        <v>0</v>
      </c>
      <c r="V93" s="171">
        <f>SUM(V94:V101)</f>
        <v>0</v>
      </c>
      <c r="W93" s="155" t="e">
        <v>#DIV/0!</v>
      </c>
      <c r="X93" s="160"/>
    </row>
    <row r="94" spans="1:24" hidden="1" x14ac:dyDescent="0.2">
      <c r="A94" s="77" t="s">
        <v>945</v>
      </c>
      <c r="B94" s="80">
        <f>'Прил 10'!B92</f>
        <v>0</v>
      </c>
      <c r="C94" s="95">
        <f>'Прил 10'!C92</f>
        <v>0</v>
      </c>
      <c r="D94" s="131">
        <f>E94+F94+G94+H94</f>
        <v>0</v>
      </c>
      <c r="E94" s="131"/>
      <c r="F94" s="131"/>
      <c r="G94" s="131">
        <f>'Прил 10'!G92</f>
        <v>0</v>
      </c>
      <c r="H94" s="131"/>
      <c r="I94" s="131">
        <f>J94+K94+L94+M94</f>
        <v>0</v>
      </c>
      <c r="J94" s="131"/>
      <c r="K94" s="131"/>
      <c r="L94" s="131">
        <f>'Прил 10'!H92</f>
        <v>0</v>
      </c>
      <c r="M94" s="131"/>
      <c r="N94" s="131">
        <f t="shared" ref="N94:N101" si="27">I94-D94</f>
        <v>0</v>
      </c>
      <c r="O94" s="131" t="s">
        <v>135</v>
      </c>
      <c r="P94" s="131">
        <f t="shared" ref="P94:P101" si="28">J94-E94</f>
        <v>0</v>
      </c>
      <c r="Q94" s="228" t="e">
        <f t="shared" si="25"/>
        <v>#DIV/0!</v>
      </c>
      <c r="R94" s="131">
        <f t="shared" ref="R94:R101" si="29">K94-F94</f>
        <v>0</v>
      </c>
      <c r="S94" s="92" t="e">
        <f t="shared" si="26"/>
        <v>#DIV/0!</v>
      </c>
      <c r="T94" s="131">
        <f t="shared" ref="T94:T101" si="30">L94-G94</f>
        <v>0</v>
      </c>
      <c r="U94" s="228">
        <v>0</v>
      </c>
      <c r="V94" s="131">
        <f t="shared" ref="V94:V101" si="31">M94-H94</f>
        <v>0</v>
      </c>
      <c r="W94" s="92" t="e">
        <v>#DIV/0!</v>
      </c>
      <c r="X94" s="301" t="s">
        <v>37</v>
      </c>
    </row>
    <row r="95" spans="1:24" hidden="1" x14ac:dyDescent="0.2">
      <c r="A95" s="77" t="s">
        <v>945</v>
      </c>
      <c r="B95" s="80">
        <f>'Прил 10'!B93</f>
        <v>0</v>
      </c>
      <c r="C95" s="95">
        <f>'Прил 10'!C93</f>
        <v>0</v>
      </c>
      <c r="D95" s="131">
        <f t="shared" ref="D95:D101" si="32">E95+F95+G95+H95</f>
        <v>0</v>
      </c>
      <c r="E95" s="131"/>
      <c r="F95" s="131"/>
      <c r="G95" s="131">
        <f>'Прил 10'!G93</f>
        <v>0</v>
      </c>
      <c r="H95" s="131"/>
      <c r="I95" s="131">
        <f t="shared" ref="I95:I101" si="33">J95+K95+L95+M95</f>
        <v>0</v>
      </c>
      <c r="J95" s="131"/>
      <c r="K95" s="131"/>
      <c r="L95" s="131">
        <f>'Прил 10'!H93</f>
        <v>0</v>
      </c>
      <c r="M95" s="131"/>
      <c r="N95" s="131">
        <f t="shared" si="27"/>
        <v>0</v>
      </c>
      <c r="O95" s="131" t="s">
        <v>135</v>
      </c>
      <c r="P95" s="131">
        <f t="shared" si="28"/>
        <v>0</v>
      </c>
      <c r="Q95" s="228" t="e">
        <f t="shared" si="25"/>
        <v>#DIV/0!</v>
      </c>
      <c r="R95" s="131">
        <f t="shared" si="29"/>
        <v>0</v>
      </c>
      <c r="S95" s="92" t="e">
        <f t="shared" si="26"/>
        <v>#DIV/0!</v>
      </c>
      <c r="T95" s="131">
        <f t="shared" si="30"/>
        <v>0</v>
      </c>
      <c r="U95" s="228">
        <v>0</v>
      </c>
      <c r="V95" s="131">
        <f t="shared" si="31"/>
        <v>0</v>
      </c>
      <c r="W95" s="92" t="e">
        <v>#DIV/0!</v>
      </c>
      <c r="X95" s="301"/>
    </row>
    <row r="96" spans="1:24" hidden="1" x14ac:dyDescent="0.2">
      <c r="A96" s="77" t="s">
        <v>945</v>
      </c>
      <c r="B96" s="80">
        <f>'Прил 10'!B94</f>
        <v>0</v>
      </c>
      <c r="C96" s="95">
        <f>'Прил 10'!C94</f>
        <v>0</v>
      </c>
      <c r="D96" s="131">
        <f t="shared" si="32"/>
        <v>0</v>
      </c>
      <c r="E96" s="131"/>
      <c r="F96" s="131"/>
      <c r="G96" s="131">
        <f>'Прил 10'!G94</f>
        <v>0</v>
      </c>
      <c r="H96" s="131"/>
      <c r="I96" s="131">
        <f t="shared" si="33"/>
        <v>0</v>
      </c>
      <c r="J96" s="131"/>
      <c r="K96" s="131"/>
      <c r="L96" s="131">
        <f>'Прил 10'!H94</f>
        <v>0</v>
      </c>
      <c r="M96" s="131"/>
      <c r="N96" s="131">
        <f t="shared" si="27"/>
        <v>0</v>
      </c>
      <c r="O96" s="131" t="s">
        <v>135</v>
      </c>
      <c r="P96" s="131">
        <f t="shared" si="28"/>
        <v>0</v>
      </c>
      <c r="Q96" s="228" t="e">
        <f t="shared" si="25"/>
        <v>#DIV/0!</v>
      </c>
      <c r="R96" s="131">
        <f t="shared" si="29"/>
        <v>0</v>
      </c>
      <c r="S96" s="92" t="e">
        <f t="shared" si="26"/>
        <v>#DIV/0!</v>
      </c>
      <c r="T96" s="131">
        <f t="shared" si="30"/>
        <v>0</v>
      </c>
      <c r="U96" s="228">
        <v>0</v>
      </c>
      <c r="V96" s="131">
        <f t="shared" si="31"/>
        <v>0</v>
      </c>
      <c r="W96" s="92" t="e">
        <v>#DIV/0!</v>
      </c>
      <c r="X96" s="301"/>
    </row>
    <row r="97" spans="1:24" hidden="1" x14ac:dyDescent="0.2">
      <c r="A97" s="77" t="s">
        <v>945</v>
      </c>
      <c r="B97" s="80">
        <f>'Прил 10'!B95</f>
        <v>0</v>
      </c>
      <c r="C97" s="95">
        <f>'Прил 10'!C95</f>
        <v>0</v>
      </c>
      <c r="D97" s="131">
        <f t="shared" si="32"/>
        <v>0</v>
      </c>
      <c r="E97" s="131"/>
      <c r="F97" s="131"/>
      <c r="G97" s="131">
        <f>'Прил 10'!G95</f>
        <v>0</v>
      </c>
      <c r="H97" s="131"/>
      <c r="I97" s="131">
        <f t="shared" si="33"/>
        <v>0</v>
      </c>
      <c r="J97" s="131"/>
      <c r="K97" s="131"/>
      <c r="L97" s="131">
        <f>'Прил 10'!H95</f>
        <v>0</v>
      </c>
      <c r="M97" s="131"/>
      <c r="N97" s="131">
        <f t="shared" si="27"/>
        <v>0</v>
      </c>
      <c r="O97" s="131" t="s">
        <v>135</v>
      </c>
      <c r="P97" s="131">
        <f t="shared" si="28"/>
        <v>0</v>
      </c>
      <c r="Q97" s="228" t="e">
        <f t="shared" si="25"/>
        <v>#DIV/0!</v>
      </c>
      <c r="R97" s="131">
        <f t="shared" si="29"/>
        <v>0</v>
      </c>
      <c r="S97" s="92" t="e">
        <f t="shared" si="26"/>
        <v>#DIV/0!</v>
      </c>
      <c r="T97" s="131">
        <f t="shared" si="30"/>
        <v>0</v>
      </c>
      <c r="U97" s="228">
        <v>0</v>
      </c>
      <c r="V97" s="131">
        <f t="shared" si="31"/>
        <v>0</v>
      </c>
      <c r="W97" s="92" t="e">
        <v>#DIV/0!</v>
      </c>
      <c r="X97" s="301"/>
    </row>
    <row r="98" spans="1:24" hidden="1" x14ac:dyDescent="0.2">
      <c r="A98" s="77" t="s">
        <v>945</v>
      </c>
      <c r="B98" s="80">
        <f>'Прил 10'!B96</f>
        <v>0</v>
      </c>
      <c r="C98" s="95">
        <f>'Прил 10'!C96</f>
        <v>0</v>
      </c>
      <c r="D98" s="131">
        <f t="shared" si="32"/>
        <v>0</v>
      </c>
      <c r="E98" s="131"/>
      <c r="F98" s="131"/>
      <c r="G98" s="131">
        <f>'Прил 10'!G96</f>
        <v>0</v>
      </c>
      <c r="H98" s="131"/>
      <c r="I98" s="131">
        <f t="shared" si="33"/>
        <v>0</v>
      </c>
      <c r="J98" s="131"/>
      <c r="K98" s="131"/>
      <c r="L98" s="131">
        <f>'Прил 10'!H96</f>
        <v>0</v>
      </c>
      <c r="M98" s="131"/>
      <c r="N98" s="131">
        <f t="shared" si="27"/>
        <v>0</v>
      </c>
      <c r="O98" s="131" t="s">
        <v>135</v>
      </c>
      <c r="P98" s="131">
        <f t="shared" si="28"/>
        <v>0</v>
      </c>
      <c r="Q98" s="228" t="e">
        <f t="shared" si="25"/>
        <v>#DIV/0!</v>
      </c>
      <c r="R98" s="131">
        <f t="shared" si="29"/>
        <v>0</v>
      </c>
      <c r="S98" s="92" t="e">
        <f t="shared" si="26"/>
        <v>#DIV/0!</v>
      </c>
      <c r="T98" s="131">
        <f t="shared" si="30"/>
        <v>0</v>
      </c>
      <c r="U98" s="228">
        <v>0</v>
      </c>
      <c r="V98" s="131">
        <f t="shared" si="31"/>
        <v>0</v>
      </c>
      <c r="W98" s="92" t="e">
        <v>#DIV/0!</v>
      </c>
      <c r="X98" s="301"/>
    </row>
    <row r="99" spans="1:24" hidden="1" x14ac:dyDescent="0.2">
      <c r="A99" s="77" t="s">
        <v>945</v>
      </c>
      <c r="B99" s="80">
        <f>'Прил 10'!B97</f>
        <v>0</v>
      </c>
      <c r="C99" s="95">
        <f>'Прил 10'!C97</f>
        <v>0</v>
      </c>
      <c r="D99" s="131">
        <f t="shared" si="32"/>
        <v>0</v>
      </c>
      <c r="E99" s="131"/>
      <c r="F99" s="131"/>
      <c r="G99" s="131">
        <f>'Прил 10'!G97</f>
        <v>0</v>
      </c>
      <c r="H99" s="131"/>
      <c r="I99" s="131">
        <f t="shared" si="33"/>
        <v>0</v>
      </c>
      <c r="J99" s="131"/>
      <c r="K99" s="131"/>
      <c r="L99" s="131">
        <f>'Прил 10'!H97</f>
        <v>0</v>
      </c>
      <c r="M99" s="131"/>
      <c r="N99" s="131">
        <f t="shared" si="27"/>
        <v>0</v>
      </c>
      <c r="O99" s="131" t="s">
        <v>135</v>
      </c>
      <c r="P99" s="131">
        <f t="shared" si="28"/>
        <v>0</v>
      </c>
      <c r="Q99" s="228" t="e">
        <f t="shared" si="25"/>
        <v>#DIV/0!</v>
      </c>
      <c r="R99" s="131">
        <f t="shared" si="29"/>
        <v>0</v>
      </c>
      <c r="S99" s="92" t="e">
        <f t="shared" si="26"/>
        <v>#DIV/0!</v>
      </c>
      <c r="T99" s="131">
        <f t="shared" si="30"/>
        <v>0</v>
      </c>
      <c r="U99" s="228">
        <v>0</v>
      </c>
      <c r="V99" s="131">
        <f t="shared" si="31"/>
        <v>0</v>
      </c>
      <c r="W99" s="92" t="e">
        <v>#DIV/0!</v>
      </c>
      <c r="X99" s="301"/>
    </row>
    <row r="100" spans="1:24" hidden="1" x14ac:dyDescent="0.2">
      <c r="A100" s="77" t="s">
        <v>945</v>
      </c>
      <c r="B100" s="80">
        <f>'Прил 10'!B98</f>
        <v>0</v>
      </c>
      <c r="C100" s="95">
        <f>'Прил 10'!C98</f>
        <v>0</v>
      </c>
      <c r="D100" s="131">
        <f t="shared" si="32"/>
        <v>0</v>
      </c>
      <c r="E100" s="131"/>
      <c r="F100" s="131"/>
      <c r="G100" s="131">
        <f>'Прил 10'!G98</f>
        <v>0</v>
      </c>
      <c r="H100" s="131"/>
      <c r="I100" s="131">
        <f t="shared" si="33"/>
        <v>0</v>
      </c>
      <c r="J100" s="131"/>
      <c r="K100" s="131"/>
      <c r="L100" s="131">
        <f>'Прил 10'!H98</f>
        <v>0</v>
      </c>
      <c r="M100" s="131"/>
      <c r="N100" s="131">
        <f t="shared" si="27"/>
        <v>0</v>
      </c>
      <c r="O100" s="131" t="s">
        <v>135</v>
      </c>
      <c r="P100" s="131">
        <f t="shared" si="28"/>
        <v>0</v>
      </c>
      <c r="Q100" s="228" t="e">
        <f t="shared" si="25"/>
        <v>#DIV/0!</v>
      </c>
      <c r="R100" s="131">
        <f t="shared" si="29"/>
        <v>0</v>
      </c>
      <c r="S100" s="92" t="e">
        <f t="shared" si="26"/>
        <v>#DIV/0!</v>
      </c>
      <c r="T100" s="131">
        <f t="shared" si="30"/>
        <v>0</v>
      </c>
      <c r="U100" s="228">
        <v>0</v>
      </c>
      <c r="V100" s="131">
        <f t="shared" si="31"/>
        <v>0</v>
      </c>
      <c r="W100" s="92" t="e">
        <v>#DIV/0!</v>
      </c>
      <c r="X100" s="301"/>
    </row>
    <row r="101" spans="1:24" hidden="1" x14ac:dyDescent="0.2">
      <c r="A101" s="77" t="s">
        <v>945</v>
      </c>
      <c r="B101" s="80">
        <f>'Прил 10'!B99</f>
        <v>0</v>
      </c>
      <c r="C101" s="95">
        <f>'Прил 10'!C99</f>
        <v>0</v>
      </c>
      <c r="D101" s="131">
        <f t="shared" si="32"/>
        <v>0</v>
      </c>
      <c r="E101" s="131"/>
      <c r="F101" s="131"/>
      <c r="G101" s="131">
        <f>'Прил 10'!G99</f>
        <v>0</v>
      </c>
      <c r="H101" s="131"/>
      <c r="I101" s="131">
        <f t="shared" si="33"/>
        <v>0</v>
      </c>
      <c r="J101" s="131"/>
      <c r="K101" s="131"/>
      <c r="L101" s="131">
        <f>'Прил 10'!H99</f>
        <v>0</v>
      </c>
      <c r="M101" s="131"/>
      <c r="N101" s="131">
        <f t="shared" si="27"/>
        <v>0</v>
      </c>
      <c r="O101" s="131" t="s">
        <v>135</v>
      </c>
      <c r="P101" s="131">
        <f t="shared" si="28"/>
        <v>0</v>
      </c>
      <c r="Q101" s="228" t="e">
        <f t="shared" si="25"/>
        <v>#DIV/0!</v>
      </c>
      <c r="R101" s="131">
        <f t="shared" si="29"/>
        <v>0</v>
      </c>
      <c r="S101" s="92" t="e">
        <f t="shared" si="26"/>
        <v>#DIV/0!</v>
      </c>
      <c r="T101" s="131">
        <f t="shared" si="30"/>
        <v>0</v>
      </c>
      <c r="U101" s="228">
        <v>0</v>
      </c>
      <c r="V101" s="131">
        <f t="shared" si="31"/>
        <v>0</v>
      </c>
      <c r="W101" s="92" t="e">
        <v>#DIV/0!</v>
      </c>
      <c r="X101" s="300"/>
    </row>
    <row r="102" spans="1:24" ht="25.5" hidden="1" x14ac:dyDescent="0.2">
      <c r="A102" s="83" t="s">
        <v>1</v>
      </c>
      <c r="B102" s="84" t="s">
        <v>2</v>
      </c>
      <c r="C102" s="175" t="s">
        <v>36</v>
      </c>
      <c r="D102" s="171">
        <f>SUM(D103:D105)</f>
        <v>0</v>
      </c>
      <c r="E102" s="171">
        <f t="shared" ref="E102:R102" si="34">SUM(E103:E105)</f>
        <v>0</v>
      </c>
      <c r="F102" s="171">
        <f t="shared" si="34"/>
        <v>0</v>
      </c>
      <c r="G102" s="171">
        <f t="shared" si="34"/>
        <v>0</v>
      </c>
      <c r="H102" s="171">
        <f t="shared" si="34"/>
        <v>0</v>
      </c>
      <c r="I102" s="171">
        <f t="shared" si="34"/>
        <v>0</v>
      </c>
      <c r="J102" s="171">
        <f t="shared" si="34"/>
        <v>0</v>
      </c>
      <c r="K102" s="171">
        <f t="shared" si="34"/>
        <v>0</v>
      </c>
      <c r="L102" s="171">
        <f t="shared" si="34"/>
        <v>0</v>
      </c>
      <c r="M102" s="171">
        <f t="shared" si="34"/>
        <v>0</v>
      </c>
      <c r="N102" s="171">
        <f t="shared" si="34"/>
        <v>0</v>
      </c>
      <c r="O102" s="171" t="s">
        <v>135</v>
      </c>
      <c r="P102" s="171">
        <f t="shared" si="34"/>
        <v>0</v>
      </c>
      <c r="Q102" s="233" t="e">
        <f t="shared" si="25"/>
        <v>#DIV/0!</v>
      </c>
      <c r="R102" s="171">
        <f t="shared" si="34"/>
        <v>0</v>
      </c>
      <c r="S102" s="155" t="e">
        <f t="shared" si="26"/>
        <v>#DIV/0!</v>
      </c>
      <c r="T102" s="171">
        <f>SUM(T103:T105)</f>
        <v>0</v>
      </c>
      <c r="U102" s="233">
        <v>0</v>
      </c>
      <c r="V102" s="171">
        <f>SUM(V103:V105)</f>
        <v>0</v>
      </c>
      <c r="W102" s="155" t="e">
        <v>#DIV/0!</v>
      </c>
      <c r="X102" s="155"/>
    </row>
    <row r="103" spans="1:24" hidden="1" x14ac:dyDescent="0.2">
      <c r="A103" s="77" t="s">
        <v>1</v>
      </c>
      <c r="B103" s="80" t="s">
        <v>922</v>
      </c>
      <c r="C103" s="93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 t="s">
        <v>135</v>
      </c>
      <c r="P103" s="131"/>
      <c r="Q103" s="228" t="e">
        <f t="shared" si="25"/>
        <v>#DIV/0!</v>
      </c>
      <c r="R103" s="131"/>
      <c r="S103" s="92" t="e">
        <f t="shared" si="26"/>
        <v>#DIV/0!</v>
      </c>
      <c r="T103" s="131"/>
      <c r="U103" s="228"/>
      <c r="V103" s="131"/>
      <c r="W103" s="92" t="e">
        <v>#DIV/0!</v>
      </c>
      <c r="X103" s="92"/>
    </row>
    <row r="104" spans="1:24" hidden="1" x14ac:dyDescent="0.2">
      <c r="A104" s="77" t="s">
        <v>1</v>
      </c>
      <c r="B104" s="80" t="s">
        <v>922</v>
      </c>
      <c r="C104" s="93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 t="s">
        <v>135</v>
      </c>
      <c r="P104" s="131"/>
      <c r="Q104" s="228" t="e">
        <f t="shared" si="25"/>
        <v>#DIV/0!</v>
      </c>
      <c r="R104" s="131"/>
      <c r="S104" s="92" t="e">
        <f t="shared" si="26"/>
        <v>#DIV/0!</v>
      </c>
      <c r="T104" s="131"/>
      <c r="U104" s="228"/>
      <c r="V104" s="131"/>
      <c r="W104" s="92" t="e">
        <v>#DIV/0!</v>
      </c>
      <c r="X104" s="92"/>
    </row>
    <row r="105" spans="1:24" hidden="1" x14ac:dyDescent="0.2">
      <c r="A105" s="77" t="s">
        <v>85</v>
      </c>
      <c r="B105" s="78" t="s">
        <v>85</v>
      </c>
      <c r="C105" s="93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 t="s">
        <v>135</v>
      </c>
      <c r="P105" s="131"/>
      <c r="Q105" s="228" t="e">
        <f t="shared" si="25"/>
        <v>#DIV/0!</v>
      </c>
      <c r="R105" s="131"/>
      <c r="S105" s="92" t="e">
        <f t="shared" si="26"/>
        <v>#DIV/0!</v>
      </c>
      <c r="T105" s="131"/>
      <c r="U105" s="228"/>
      <c r="V105" s="131"/>
      <c r="W105" s="92" t="e">
        <v>#DIV/0!</v>
      </c>
      <c r="X105" s="92"/>
    </row>
    <row r="106" spans="1:24" ht="25.9" customHeight="1" x14ac:dyDescent="0.2">
      <c r="A106" s="81" t="s">
        <v>727</v>
      </c>
      <c r="B106" s="82" t="s">
        <v>3</v>
      </c>
      <c r="C106" s="178" t="s">
        <v>36</v>
      </c>
      <c r="D106" s="169">
        <f>D107+D111+D115+D119+D123+D127+D131+D135</f>
        <v>0</v>
      </c>
      <c r="E106" s="169">
        <f t="shared" ref="E106:N106" si="35">E107+E111+E115+E119+E123+E127+E131+E135</f>
        <v>0</v>
      </c>
      <c r="F106" s="169">
        <f t="shared" si="35"/>
        <v>0</v>
      </c>
      <c r="G106" s="169">
        <f t="shared" si="35"/>
        <v>0</v>
      </c>
      <c r="H106" s="169">
        <f t="shared" si="35"/>
        <v>0</v>
      </c>
      <c r="I106" s="169">
        <f t="shared" si="35"/>
        <v>0</v>
      </c>
      <c r="J106" s="169">
        <f t="shared" si="35"/>
        <v>0</v>
      </c>
      <c r="K106" s="169">
        <f t="shared" si="35"/>
        <v>0</v>
      </c>
      <c r="L106" s="169">
        <f t="shared" si="35"/>
        <v>0</v>
      </c>
      <c r="M106" s="169">
        <f t="shared" si="35"/>
        <v>0</v>
      </c>
      <c r="N106" s="169">
        <f t="shared" si="35"/>
        <v>0</v>
      </c>
      <c r="O106" s="169" t="s">
        <v>135</v>
      </c>
      <c r="P106" s="169" t="s">
        <v>135</v>
      </c>
      <c r="Q106" s="231" t="s">
        <v>135</v>
      </c>
      <c r="R106" s="169" t="s">
        <v>135</v>
      </c>
      <c r="S106" s="157" t="s">
        <v>135</v>
      </c>
      <c r="T106" s="169">
        <f>T107+T111+T115+T119+T123+T127+T131+T135</f>
        <v>0</v>
      </c>
      <c r="U106" s="231" t="s">
        <v>135</v>
      </c>
      <c r="V106" s="169" t="s">
        <v>135</v>
      </c>
      <c r="W106" s="157" t="s">
        <v>135</v>
      </c>
      <c r="X106" s="157"/>
    </row>
    <row r="107" spans="1:24" ht="25.5" hidden="1" x14ac:dyDescent="0.2">
      <c r="A107" s="83" t="s">
        <v>729</v>
      </c>
      <c r="B107" s="84" t="s">
        <v>4</v>
      </c>
      <c r="C107" s="175" t="s">
        <v>36</v>
      </c>
      <c r="D107" s="171">
        <f>SUM(D108:D110)</f>
        <v>0</v>
      </c>
      <c r="E107" s="171">
        <f t="shared" ref="E107:R107" si="36">SUM(E108:E110)</f>
        <v>0</v>
      </c>
      <c r="F107" s="171">
        <f t="shared" si="36"/>
        <v>0</v>
      </c>
      <c r="G107" s="171">
        <f t="shared" si="36"/>
        <v>0</v>
      </c>
      <c r="H107" s="171">
        <f t="shared" si="36"/>
        <v>0</v>
      </c>
      <c r="I107" s="171">
        <f t="shared" si="36"/>
        <v>0</v>
      </c>
      <c r="J107" s="171">
        <f t="shared" si="36"/>
        <v>0</v>
      </c>
      <c r="K107" s="171">
        <f t="shared" si="36"/>
        <v>0</v>
      </c>
      <c r="L107" s="171">
        <f t="shared" si="36"/>
        <v>0</v>
      </c>
      <c r="M107" s="171">
        <f t="shared" si="36"/>
        <v>0</v>
      </c>
      <c r="N107" s="171">
        <f t="shared" si="36"/>
        <v>0</v>
      </c>
      <c r="O107" s="171" t="s">
        <v>135</v>
      </c>
      <c r="P107" s="171">
        <f t="shared" si="36"/>
        <v>0</v>
      </c>
      <c r="Q107" s="233" t="e">
        <f t="shared" si="25"/>
        <v>#DIV/0!</v>
      </c>
      <c r="R107" s="171">
        <f t="shared" si="36"/>
        <v>0</v>
      </c>
      <c r="S107" s="155" t="e">
        <f t="shared" si="26"/>
        <v>#DIV/0!</v>
      </c>
      <c r="T107" s="171">
        <f>SUM(T108:T110)</f>
        <v>0</v>
      </c>
      <c r="U107" s="233">
        <v>0</v>
      </c>
      <c r="V107" s="171">
        <f>SUM(V108:V110)</f>
        <v>0</v>
      </c>
      <c r="W107" s="155" t="e">
        <v>#DIV/0!</v>
      </c>
      <c r="X107" s="155"/>
    </row>
    <row r="108" spans="1:24" hidden="1" x14ac:dyDescent="0.2">
      <c r="A108" s="77" t="s">
        <v>729</v>
      </c>
      <c r="B108" s="80" t="s">
        <v>922</v>
      </c>
      <c r="C108" s="93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 t="s">
        <v>135</v>
      </c>
      <c r="P108" s="131"/>
      <c r="Q108" s="228" t="e">
        <f t="shared" si="25"/>
        <v>#DIV/0!</v>
      </c>
      <c r="R108" s="131"/>
      <c r="S108" s="92" t="e">
        <f t="shared" si="26"/>
        <v>#DIV/0!</v>
      </c>
      <c r="T108" s="131"/>
      <c r="U108" s="228"/>
      <c r="V108" s="131"/>
      <c r="W108" s="92" t="e">
        <v>#DIV/0!</v>
      </c>
      <c r="X108" s="92"/>
    </row>
    <row r="109" spans="1:24" hidden="1" x14ac:dyDescent="0.2">
      <c r="A109" s="77" t="s">
        <v>729</v>
      </c>
      <c r="B109" s="80" t="s">
        <v>922</v>
      </c>
      <c r="C109" s="93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 t="s">
        <v>135</v>
      </c>
      <c r="P109" s="131"/>
      <c r="Q109" s="228" t="e">
        <f t="shared" si="25"/>
        <v>#DIV/0!</v>
      </c>
      <c r="R109" s="131"/>
      <c r="S109" s="92" t="e">
        <f t="shared" si="26"/>
        <v>#DIV/0!</v>
      </c>
      <c r="T109" s="131"/>
      <c r="U109" s="228"/>
      <c r="V109" s="131"/>
      <c r="W109" s="92" t="e">
        <v>#DIV/0!</v>
      </c>
      <c r="X109" s="92"/>
    </row>
    <row r="110" spans="1:24" hidden="1" x14ac:dyDescent="0.2">
      <c r="A110" s="77" t="s">
        <v>85</v>
      </c>
      <c r="B110" s="78" t="s">
        <v>85</v>
      </c>
      <c r="C110" s="93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 t="s">
        <v>135</v>
      </c>
      <c r="P110" s="131"/>
      <c r="Q110" s="228" t="e">
        <f t="shared" si="25"/>
        <v>#DIV/0!</v>
      </c>
      <c r="R110" s="131"/>
      <c r="S110" s="92" t="e">
        <f t="shared" si="26"/>
        <v>#DIV/0!</v>
      </c>
      <c r="T110" s="131"/>
      <c r="U110" s="228"/>
      <c r="V110" s="131"/>
      <c r="W110" s="92" t="e">
        <v>#DIV/0!</v>
      </c>
      <c r="X110" s="92"/>
    </row>
    <row r="111" spans="1:24" ht="25.5" hidden="1" x14ac:dyDescent="0.2">
      <c r="A111" s="83" t="s">
        <v>732</v>
      </c>
      <c r="B111" s="84" t="s">
        <v>5</v>
      </c>
      <c r="C111" s="175" t="s">
        <v>36</v>
      </c>
      <c r="D111" s="171">
        <f>SUM(D112:D114)</f>
        <v>0</v>
      </c>
      <c r="E111" s="171">
        <f t="shared" ref="E111:R111" si="37">SUM(E112:E114)</f>
        <v>0</v>
      </c>
      <c r="F111" s="171">
        <f t="shared" si="37"/>
        <v>0</v>
      </c>
      <c r="G111" s="171">
        <f t="shared" si="37"/>
        <v>0</v>
      </c>
      <c r="H111" s="171">
        <f t="shared" si="37"/>
        <v>0</v>
      </c>
      <c r="I111" s="171">
        <f t="shared" si="37"/>
        <v>0</v>
      </c>
      <c r="J111" s="171">
        <f t="shared" si="37"/>
        <v>0</v>
      </c>
      <c r="K111" s="171">
        <f t="shared" si="37"/>
        <v>0</v>
      </c>
      <c r="L111" s="171">
        <f t="shared" si="37"/>
        <v>0</v>
      </c>
      <c r="M111" s="171">
        <f t="shared" si="37"/>
        <v>0</v>
      </c>
      <c r="N111" s="171">
        <f t="shared" si="37"/>
        <v>0</v>
      </c>
      <c r="O111" s="171" t="s">
        <v>135</v>
      </c>
      <c r="P111" s="171">
        <f t="shared" si="37"/>
        <v>0</v>
      </c>
      <c r="Q111" s="233" t="e">
        <f t="shared" si="25"/>
        <v>#DIV/0!</v>
      </c>
      <c r="R111" s="171">
        <f t="shared" si="37"/>
        <v>0</v>
      </c>
      <c r="S111" s="155" t="e">
        <f t="shared" si="26"/>
        <v>#DIV/0!</v>
      </c>
      <c r="T111" s="171">
        <f>SUM(T112:T114)</f>
        <v>0</v>
      </c>
      <c r="U111" s="233">
        <v>0</v>
      </c>
      <c r="V111" s="171">
        <f>SUM(V112:V114)</f>
        <v>0</v>
      </c>
      <c r="W111" s="155" t="e">
        <v>#DIV/0!</v>
      </c>
      <c r="X111" s="155"/>
    </row>
    <row r="112" spans="1:24" hidden="1" x14ac:dyDescent="0.2">
      <c r="A112" s="77" t="s">
        <v>732</v>
      </c>
      <c r="B112" s="80" t="s">
        <v>922</v>
      </c>
      <c r="C112" s="93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 t="s">
        <v>135</v>
      </c>
      <c r="P112" s="131"/>
      <c r="Q112" s="228" t="e">
        <f t="shared" si="25"/>
        <v>#DIV/0!</v>
      </c>
      <c r="R112" s="131"/>
      <c r="S112" s="92" t="e">
        <f t="shared" si="26"/>
        <v>#DIV/0!</v>
      </c>
      <c r="T112" s="131"/>
      <c r="U112" s="228"/>
      <c r="V112" s="131"/>
      <c r="W112" s="92" t="e">
        <v>#DIV/0!</v>
      </c>
      <c r="X112" s="92"/>
    </row>
    <row r="113" spans="1:24" hidden="1" x14ac:dyDescent="0.2">
      <c r="A113" s="77" t="s">
        <v>732</v>
      </c>
      <c r="B113" s="80" t="s">
        <v>922</v>
      </c>
      <c r="C113" s="93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 t="s">
        <v>135</v>
      </c>
      <c r="P113" s="131"/>
      <c r="Q113" s="228" t="e">
        <f t="shared" si="25"/>
        <v>#DIV/0!</v>
      </c>
      <c r="R113" s="131"/>
      <c r="S113" s="92" t="e">
        <f t="shared" si="26"/>
        <v>#DIV/0!</v>
      </c>
      <c r="T113" s="131"/>
      <c r="U113" s="228"/>
      <c r="V113" s="131"/>
      <c r="W113" s="92" t="e">
        <v>#DIV/0!</v>
      </c>
      <c r="X113" s="92"/>
    </row>
    <row r="114" spans="1:24" hidden="1" x14ac:dyDescent="0.2">
      <c r="A114" s="77" t="s">
        <v>85</v>
      </c>
      <c r="B114" s="78" t="s">
        <v>85</v>
      </c>
      <c r="C114" s="93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 t="s">
        <v>135</v>
      </c>
      <c r="P114" s="131"/>
      <c r="Q114" s="228" t="e">
        <f t="shared" si="25"/>
        <v>#DIV/0!</v>
      </c>
      <c r="R114" s="131"/>
      <c r="S114" s="92" t="e">
        <f t="shared" si="26"/>
        <v>#DIV/0!</v>
      </c>
      <c r="T114" s="131"/>
      <c r="U114" s="228"/>
      <c r="V114" s="131"/>
      <c r="W114" s="92" t="e">
        <v>#DIV/0!</v>
      </c>
      <c r="X114" s="92"/>
    </row>
    <row r="115" spans="1:24" ht="25.5" hidden="1" x14ac:dyDescent="0.2">
      <c r="A115" s="83" t="s">
        <v>733</v>
      </c>
      <c r="B115" s="84" t="s">
        <v>6</v>
      </c>
      <c r="C115" s="175" t="s">
        <v>36</v>
      </c>
      <c r="D115" s="171">
        <f>SUM(D116:D118)</f>
        <v>0</v>
      </c>
      <c r="E115" s="171">
        <f t="shared" ref="E115:R115" si="38">SUM(E116:E118)</f>
        <v>0</v>
      </c>
      <c r="F115" s="171">
        <f t="shared" si="38"/>
        <v>0</v>
      </c>
      <c r="G115" s="171">
        <f t="shared" si="38"/>
        <v>0</v>
      </c>
      <c r="H115" s="171">
        <f t="shared" si="38"/>
        <v>0</v>
      </c>
      <c r="I115" s="171">
        <f t="shared" si="38"/>
        <v>0</v>
      </c>
      <c r="J115" s="171">
        <f t="shared" si="38"/>
        <v>0</v>
      </c>
      <c r="K115" s="171">
        <f t="shared" si="38"/>
        <v>0</v>
      </c>
      <c r="L115" s="171">
        <f t="shared" si="38"/>
        <v>0</v>
      </c>
      <c r="M115" s="171">
        <f t="shared" si="38"/>
        <v>0</v>
      </c>
      <c r="N115" s="171">
        <f t="shared" si="38"/>
        <v>0</v>
      </c>
      <c r="O115" s="171" t="s">
        <v>135</v>
      </c>
      <c r="P115" s="171">
        <f t="shared" si="38"/>
        <v>0</v>
      </c>
      <c r="Q115" s="233" t="e">
        <f t="shared" si="25"/>
        <v>#DIV/0!</v>
      </c>
      <c r="R115" s="171">
        <f t="shared" si="38"/>
        <v>0</v>
      </c>
      <c r="S115" s="155" t="e">
        <f t="shared" si="26"/>
        <v>#DIV/0!</v>
      </c>
      <c r="T115" s="171">
        <f>SUM(T116:T118)</f>
        <v>0</v>
      </c>
      <c r="U115" s="233">
        <v>0</v>
      </c>
      <c r="V115" s="171">
        <f>SUM(V116:V118)</f>
        <v>0</v>
      </c>
      <c r="W115" s="155" t="e">
        <v>#DIV/0!</v>
      </c>
      <c r="X115" s="155"/>
    </row>
    <row r="116" spans="1:24" hidden="1" x14ac:dyDescent="0.2">
      <c r="A116" s="77" t="s">
        <v>733</v>
      </c>
      <c r="B116" s="80" t="s">
        <v>922</v>
      </c>
      <c r="C116" s="93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 t="s">
        <v>135</v>
      </c>
      <c r="P116" s="131"/>
      <c r="Q116" s="228" t="e">
        <f t="shared" si="25"/>
        <v>#DIV/0!</v>
      </c>
      <c r="R116" s="131"/>
      <c r="S116" s="92" t="e">
        <f t="shared" si="26"/>
        <v>#DIV/0!</v>
      </c>
      <c r="T116" s="131"/>
      <c r="U116" s="228"/>
      <c r="V116" s="131"/>
      <c r="W116" s="92" t="e">
        <v>#DIV/0!</v>
      </c>
      <c r="X116" s="92"/>
    </row>
    <row r="117" spans="1:24" hidden="1" x14ac:dyDescent="0.2">
      <c r="A117" s="77" t="s">
        <v>733</v>
      </c>
      <c r="B117" s="80" t="s">
        <v>922</v>
      </c>
      <c r="C117" s="93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 t="s">
        <v>135</v>
      </c>
      <c r="P117" s="131"/>
      <c r="Q117" s="228" t="e">
        <f t="shared" si="25"/>
        <v>#DIV/0!</v>
      </c>
      <c r="R117" s="131"/>
      <c r="S117" s="92" t="e">
        <f t="shared" si="26"/>
        <v>#DIV/0!</v>
      </c>
      <c r="T117" s="131"/>
      <c r="U117" s="228"/>
      <c r="V117" s="131"/>
      <c r="W117" s="92" t="e">
        <v>#DIV/0!</v>
      </c>
      <c r="X117" s="92"/>
    </row>
    <row r="118" spans="1:24" hidden="1" x14ac:dyDescent="0.2">
      <c r="A118" s="77" t="s">
        <v>85</v>
      </c>
      <c r="B118" s="78" t="s">
        <v>85</v>
      </c>
      <c r="C118" s="93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 t="s">
        <v>135</v>
      </c>
      <c r="P118" s="131"/>
      <c r="Q118" s="228" t="e">
        <f t="shared" si="25"/>
        <v>#DIV/0!</v>
      </c>
      <c r="R118" s="131"/>
      <c r="S118" s="92" t="e">
        <f t="shared" si="26"/>
        <v>#DIV/0!</v>
      </c>
      <c r="T118" s="131"/>
      <c r="U118" s="228"/>
      <c r="V118" s="131"/>
      <c r="W118" s="92" t="e">
        <v>#DIV/0!</v>
      </c>
      <c r="X118" s="92"/>
    </row>
    <row r="119" spans="1:24" ht="25.5" hidden="1" x14ac:dyDescent="0.2">
      <c r="A119" s="83" t="s">
        <v>734</v>
      </c>
      <c r="B119" s="84" t="s">
        <v>7</v>
      </c>
      <c r="C119" s="175" t="s">
        <v>36</v>
      </c>
      <c r="D119" s="171">
        <f>SUM(D120:D122)</f>
        <v>0</v>
      </c>
      <c r="E119" s="171">
        <f t="shared" ref="E119:R119" si="39">SUM(E120:E122)</f>
        <v>0</v>
      </c>
      <c r="F119" s="171">
        <f t="shared" si="39"/>
        <v>0</v>
      </c>
      <c r="G119" s="171">
        <f t="shared" si="39"/>
        <v>0</v>
      </c>
      <c r="H119" s="171">
        <f t="shared" si="39"/>
        <v>0</v>
      </c>
      <c r="I119" s="171">
        <f t="shared" si="39"/>
        <v>0</v>
      </c>
      <c r="J119" s="171">
        <f t="shared" si="39"/>
        <v>0</v>
      </c>
      <c r="K119" s="171">
        <f t="shared" si="39"/>
        <v>0</v>
      </c>
      <c r="L119" s="171">
        <f t="shared" si="39"/>
        <v>0</v>
      </c>
      <c r="M119" s="171">
        <f t="shared" si="39"/>
        <v>0</v>
      </c>
      <c r="N119" s="171">
        <f t="shared" si="39"/>
        <v>0</v>
      </c>
      <c r="O119" s="171" t="s">
        <v>135</v>
      </c>
      <c r="P119" s="171">
        <f t="shared" si="39"/>
        <v>0</v>
      </c>
      <c r="Q119" s="233" t="e">
        <f t="shared" si="25"/>
        <v>#DIV/0!</v>
      </c>
      <c r="R119" s="171">
        <f t="shared" si="39"/>
        <v>0</v>
      </c>
      <c r="S119" s="155" t="e">
        <f t="shared" si="26"/>
        <v>#DIV/0!</v>
      </c>
      <c r="T119" s="171">
        <f>SUM(T120:T122)</f>
        <v>0</v>
      </c>
      <c r="U119" s="233">
        <v>0</v>
      </c>
      <c r="V119" s="171">
        <f>SUM(V120:V122)</f>
        <v>0</v>
      </c>
      <c r="W119" s="155" t="e">
        <v>#DIV/0!</v>
      </c>
      <c r="X119" s="155"/>
    </row>
    <row r="120" spans="1:24" hidden="1" x14ac:dyDescent="0.2">
      <c r="A120" s="77" t="s">
        <v>734</v>
      </c>
      <c r="B120" s="80" t="s">
        <v>922</v>
      </c>
      <c r="C120" s="93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 t="s">
        <v>135</v>
      </c>
      <c r="P120" s="131"/>
      <c r="Q120" s="228" t="e">
        <f t="shared" si="25"/>
        <v>#DIV/0!</v>
      </c>
      <c r="R120" s="131"/>
      <c r="S120" s="92" t="e">
        <f t="shared" si="26"/>
        <v>#DIV/0!</v>
      </c>
      <c r="T120" s="131"/>
      <c r="U120" s="228"/>
      <c r="V120" s="131"/>
      <c r="W120" s="92" t="e">
        <v>#DIV/0!</v>
      </c>
      <c r="X120" s="92"/>
    </row>
    <row r="121" spans="1:24" hidden="1" x14ac:dyDescent="0.2">
      <c r="A121" s="77" t="s">
        <v>734</v>
      </c>
      <c r="B121" s="80" t="s">
        <v>922</v>
      </c>
      <c r="C121" s="93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 t="s">
        <v>135</v>
      </c>
      <c r="P121" s="131"/>
      <c r="Q121" s="228" t="e">
        <f t="shared" si="25"/>
        <v>#DIV/0!</v>
      </c>
      <c r="R121" s="131"/>
      <c r="S121" s="92" t="e">
        <f t="shared" si="26"/>
        <v>#DIV/0!</v>
      </c>
      <c r="T121" s="131"/>
      <c r="U121" s="228"/>
      <c r="V121" s="131"/>
      <c r="W121" s="92" t="e">
        <v>#DIV/0!</v>
      </c>
      <c r="X121" s="92"/>
    </row>
    <row r="122" spans="1:24" hidden="1" x14ac:dyDescent="0.2">
      <c r="A122" s="77" t="s">
        <v>85</v>
      </c>
      <c r="B122" s="78" t="s">
        <v>85</v>
      </c>
      <c r="C122" s="93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 t="s">
        <v>135</v>
      </c>
      <c r="P122" s="131"/>
      <c r="Q122" s="228" t="e">
        <f t="shared" si="25"/>
        <v>#DIV/0!</v>
      </c>
      <c r="R122" s="131"/>
      <c r="S122" s="92" t="e">
        <f t="shared" si="26"/>
        <v>#DIV/0!</v>
      </c>
      <c r="T122" s="131"/>
      <c r="U122" s="228"/>
      <c r="V122" s="131"/>
      <c r="W122" s="92" t="e">
        <v>#DIV/0!</v>
      </c>
      <c r="X122" s="92"/>
    </row>
    <row r="123" spans="1:24" ht="28.9" customHeight="1" x14ac:dyDescent="0.2">
      <c r="A123" s="83" t="s">
        <v>735</v>
      </c>
      <c r="B123" s="84" t="s">
        <v>8</v>
      </c>
      <c r="C123" s="179" t="s">
        <v>36</v>
      </c>
      <c r="D123" s="170">
        <f>SUM(D124:D126)</f>
        <v>0</v>
      </c>
      <c r="E123" s="170">
        <f t="shared" ref="E123:N123" si="40">SUM(E124:E126)</f>
        <v>0</v>
      </c>
      <c r="F123" s="170">
        <f t="shared" si="40"/>
        <v>0</v>
      </c>
      <c r="G123" s="170">
        <f t="shared" si="40"/>
        <v>0</v>
      </c>
      <c r="H123" s="170">
        <f t="shared" si="40"/>
        <v>0</v>
      </c>
      <c r="I123" s="170">
        <f t="shared" si="40"/>
        <v>0</v>
      </c>
      <c r="J123" s="170">
        <f t="shared" si="40"/>
        <v>0</v>
      </c>
      <c r="K123" s="170">
        <f t="shared" si="40"/>
        <v>0</v>
      </c>
      <c r="L123" s="170">
        <f t="shared" si="40"/>
        <v>0</v>
      </c>
      <c r="M123" s="170">
        <f t="shared" si="40"/>
        <v>0</v>
      </c>
      <c r="N123" s="170">
        <f t="shared" si="40"/>
        <v>0</v>
      </c>
      <c r="O123" s="170" t="s">
        <v>135</v>
      </c>
      <c r="P123" s="170" t="s">
        <v>135</v>
      </c>
      <c r="Q123" s="232" t="s">
        <v>135</v>
      </c>
      <c r="R123" s="170" t="s">
        <v>135</v>
      </c>
      <c r="S123" s="152" t="s">
        <v>135</v>
      </c>
      <c r="T123" s="170">
        <f>SUM(T124:T126)</f>
        <v>0</v>
      </c>
      <c r="U123" s="232" t="s">
        <v>135</v>
      </c>
      <c r="V123" s="170" t="s">
        <v>135</v>
      </c>
      <c r="W123" s="152" t="s">
        <v>135</v>
      </c>
      <c r="X123" s="152"/>
    </row>
    <row r="124" spans="1:24" ht="29.45" customHeight="1" x14ac:dyDescent="0.2">
      <c r="A124" s="77" t="s">
        <v>735</v>
      </c>
      <c r="B124" s="85" t="str">
        <f>'Прил 10'!B122</f>
        <v>Организация интеллектуальной системы учета электрической энергии</v>
      </c>
      <c r="C124" s="95" t="str">
        <f>'Прил 10'!C122</f>
        <v>М/УСК/73/А7</v>
      </c>
      <c r="D124" s="131">
        <f>E124+F124+G124+H124</f>
        <v>0</v>
      </c>
      <c r="E124" s="131"/>
      <c r="F124" s="131"/>
      <c r="G124" s="131">
        <f>'Прил 10'!I122</f>
        <v>0</v>
      </c>
      <c r="H124" s="131"/>
      <c r="I124" s="131">
        <f>J124+K124+L124+M124</f>
        <v>0</v>
      </c>
      <c r="J124" s="131"/>
      <c r="K124" s="131"/>
      <c r="L124" s="131">
        <f>'Прил 10'!J122</f>
        <v>0</v>
      </c>
      <c r="M124" s="131"/>
      <c r="N124" s="131">
        <f>I124-D124</f>
        <v>0</v>
      </c>
      <c r="O124" s="131" t="s">
        <v>135</v>
      </c>
      <c r="P124" s="131" t="s">
        <v>135</v>
      </c>
      <c r="Q124" s="228" t="s">
        <v>135</v>
      </c>
      <c r="R124" s="131" t="s">
        <v>135</v>
      </c>
      <c r="S124" s="92" t="s">
        <v>135</v>
      </c>
      <c r="T124" s="131">
        <f>L124-G124</f>
        <v>0</v>
      </c>
      <c r="U124" s="94" t="s">
        <v>135</v>
      </c>
      <c r="V124" s="131" t="s">
        <v>135</v>
      </c>
      <c r="W124" s="92" t="s">
        <v>135</v>
      </c>
      <c r="X124" s="129"/>
    </row>
    <row r="125" spans="1:24" ht="13.15" hidden="1" customHeight="1" x14ac:dyDescent="0.2">
      <c r="A125" s="77" t="s">
        <v>735</v>
      </c>
      <c r="B125" s="85">
        <f>'Прил 10'!B123</f>
        <v>0</v>
      </c>
      <c r="C125" s="95">
        <f>'Прил 10'!C123</f>
        <v>0</v>
      </c>
      <c r="D125" s="131">
        <f>E125+F125+G125+H125</f>
        <v>0</v>
      </c>
      <c r="E125" s="131"/>
      <c r="F125" s="131"/>
      <c r="G125" s="131">
        <f>'Прил 10'!G123</f>
        <v>0</v>
      </c>
      <c r="H125" s="131"/>
      <c r="I125" s="131">
        <f>J125+K125+L125+M125</f>
        <v>0</v>
      </c>
      <c r="J125" s="131"/>
      <c r="K125" s="131"/>
      <c r="L125" s="131">
        <f>'Прил 10'!H123</f>
        <v>0</v>
      </c>
      <c r="M125" s="131"/>
      <c r="N125" s="131">
        <f>I125-D125</f>
        <v>0</v>
      </c>
      <c r="O125" s="131" t="s">
        <v>135</v>
      </c>
      <c r="P125" s="131">
        <f>J125-E125</f>
        <v>0</v>
      </c>
      <c r="Q125" s="228" t="e">
        <f t="shared" si="25"/>
        <v>#DIV/0!</v>
      </c>
      <c r="R125" s="131">
        <f>K125-F125</f>
        <v>0</v>
      </c>
      <c r="S125" s="92" t="e">
        <f t="shared" si="26"/>
        <v>#DIV/0!</v>
      </c>
      <c r="T125" s="131">
        <f>L125-G125</f>
        <v>0</v>
      </c>
      <c r="U125" s="94">
        <v>0</v>
      </c>
      <c r="V125" s="131">
        <f>M125-H125</f>
        <v>0</v>
      </c>
      <c r="W125" s="92" t="e">
        <v>#DIV/0!</v>
      </c>
      <c r="X125" s="129"/>
    </row>
    <row r="126" spans="1:24" ht="13.15" hidden="1" customHeight="1" x14ac:dyDescent="0.2">
      <c r="A126" s="77" t="s">
        <v>735</v>
      </c>
      <c r="B126" s="85">
        <f>'Прил 10'!B124</f>
        <v>0</v>
      </c>
      <c r="C126" s="95">
        <f>'Прил 10'!C124</f>
        <v>0</v>
      </c>
      <c r="D126" s="131">
        <f>E126+F126+G126+H126</f>
        <v>0</v>
      </c>
      <c r="E126" s="131"/>
      <c r="F126" s="131"/>
      <c r="G126" s="131">
        <f>'Прил 10'!G124</f>
        <v>0</v>
      </c>
      <c r="H126" s="131"/>
      <c r="I126" s="131">
        <f>J126+K126+L126+M126</f>
        <v>0</v>
      </c>
      <c r="J126" s="131"/>
      <c r="K126" s="131"/>
      <c r="L126" s="131">
        <f>'Прил 10'!H124</f>
        <v>0</v>
      </c>
      <c r="M126" s="131"/>
      <c r="N126" s="131">
        <f>I126-D126</f>
        <v>0</v>
      </c>
      <c r="O126" s="131" t="s">
        <v>135</v>
      </c>
      <c r="P126" s="131">
        <f>J126-E126</f>
        <v>0</v>
      </c>
      <c r="Q126" s="228" t="e">
        <f t="shared" si="25"/>
        <v>#DIV/0!</v>
      </c>
      <c r="R126" s="131">
        <f>K126-F126</f>
        <v>0</v>
      </c>
      <c r="S126" s="92" t="e">
        <f t="shared" si="26"/>
        <v>#DIV/0!</v>
      </c>
      <c r="T126" s="131">
        <f>L126-G126</f>
        <v>0</v>
      </c>
      <c r="U126" s="94">
        <v>0</v>
      </c>
      <c r="V126" s="131">
        <f>M126-H126</f>
        <v>0</v>
      </c>
      <c r="W126" s="92" t="e">
        <v>#DIV/0!</v>
      </c>
      <c r="X126" s="129"/>
    </row>
    <row r="127" spans="1:24" ht="25.5" hidden="1" x14ac:dyDescent="0.2">
      <c r="A127" s="83" t="s">
        <v>736</v>
      </c>
      <c r="B127" s="84" t="s">
        <v>9</v>
      </c>
      <c r="C127" s="175" t="s">
        <v>36</v>
      </c>
      <c r="D127" s="171">
        <f>SUM(D128:D130)</f>
        <v>0</v>
      </c>
      <c r="E127" s="171">
        <f t="shared" ref="E127:R127" si="41">SUM(E128:E130)</f>
        <v>0</v>
      </c>
      <c r="F127" s="171">
        <f t="shared" si="41"/>
        <v>0</v>
      </c>
      <c r="G127" s="171">
        <f t="shared" si="41"/>
        <v>0</v>
      </c>
      <c r="H127" s="171">
        <f t="shared" si="41"/>
        <v>0</v>
      </c>
      <c r="I127" s="171">
        <f t="shared" si="41"/>
        <v>0</v>
      </c>
      <c r="J127" s="171">
        <f t="shared" si="41"/>
        <v>0</v>
      </c>
      <c r="K127" s="171">
        <f t="shared" si="41"/>
        <v>0</v>
      </c>
      <c r="L127" s="171">
        <f t="shared" si="41"/>
        <v>0</v>
      </c>
      <c r="M127" s="171">
        <f t="shared" si="41"/>
        <v>0</v>
      </c>
      <c r="N127" s="171">
        <f t="shared" si="41"/>
        <v>0</v>
      </c>
      <c r="O127" s="171" t="s">
        <v>135</v>
      </c>
      <c r="P127" s="171">
        <f t="shared" si="41"/>
        <v>0</v>
      </c>
      <c r="Q127" s="233" t="e">
        <f t="shared" si="25"/>
        <v>#DIV/0!</v>
      </c>
      <c r="R127" s="171">
        <f t="shared" si="41"/>
        <v>0</v>
      </c>
      <c r="S127" s="155" t="e">
        <f t="shared" si="26"/>
        <v>#DIV/0!</v>
      </c>
      <c r="T127" s="171">
        <f>SUM(T128:T130)</f>
        <v>0</v>
      </c>
      <c r="U127" s="156">
        <v>0</v>
      </c>
      <c r="V127" s="171">
        <f>SUM(V128:V130)</f>
        <v>0</v>
      </c>
      <c r="W127" s="155" t="e">
        <v>#DIV/0!</v>
      </c>
      <c r="X127" s="155"/>
    </row>
    <row r="128" spans="1:24" hidden="1" x14ac:dyDescent="0.2">
      <c r="A128" s="77" t="s">
        <v>736</v>
      </c>
      <c r="B128" s="80" t="s">
        <v>922</v>
      </c>
      <c r="C128" s="93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 t="s">
        <v>135</v>
      </c>
      <c r="P128" s="131"/>
      <c r="Q128" s="228" t="e">
        <f t="shared" si="25"/>
        <v>#DIV/0!</v>
      </c>
      <c r="R128" s="131"/>
      <c r="S128" s="92" t="e">
        <f t="shared" si="26"/>
        <v>#DIV/0!</v>
      </c>
      <c r="T128" s="131"/>
      <c r="U128" s="94"/>
      <c r="V128" s="131"/>
      <c r="W128" s="92" t="e">
        <v>#DIV/0!</v>
      </c>
      <c r="X128" s="92"/>
    </row>
    <row r="129" spans="1:24" hidden="1" x14ac:dyDescent="0.2">
      <c r="A129" s="77" t="s">
        <v>736</v>
      </c>
      <c r="B129" s="80" t="s">
        <v>922</v>
      </c>
      <c r="C129" s="93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 t="s">
        <v>135</v>
      </c>
      <c r="P129" s="131"/>
      <c r="Q129" s="228" t="e">
        <f t="shared" si="25"/>
        <v>#DIV/0!</v>
      </c>
      <c r="R129" s="131"/>
      <c r="S129" s="92" t="e">
        <f t="shared" si="26"/>
        <v>#DIV/0!</v>
      </c>
      <c r="T129" s="131"/>
      <c r="U129" s="94"/>
      <c r="V129" s="131"/>
      <c r="W129" s="92" t="e">
        <v>#DIV/0!</v>
      </c>
      <c r="X129" s="92"/>
    </row>
    <row r="130" spans="1:24" hidden="1" x14ac:dyDescent="0.2">
      <c r="A130" s="77" t="s">
        <v>85</v>
      </c>
      <c r="B130" s="78" t="s">
        <v>85</v>
      </c>
      <c r="C130" s="93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 t="s">
        <v>135</v>
      </c>
      <c r="P130" s="131"/>
      <c r="Q130" s="228" t="e">
        <f t="shared" si="25"/>
        <v>#DIV/0!</v>
      </c>
      <c r="R130" s="131"/>
      <c r="S130" s="92" t="e">
        <f t="shared" si="26"/>
        <v>#DIV/0!</v>
      </c>
      <c r="T130" s="131"/>
      <c r="U130" s="94"/>
      <c r="V130" s="131"/>
      <c r="W130" s="92" t="e">
        <v>#DIV/0!</v>
      </c>
      <c r="X130" s="92"/>
    </row>
    <row r="131" spans="1:24" ht="25.5" hidden="1" x14ac:dyDescent="0.2">
      <c r="A131" s="83" t="s">
        <v>737</v>
      </c>
      <c r="B131" s="84" t="s">
        <v>10</v>
      </c>
      <c r="C131" s="175" t="s">
        <v>36</v>
      </c>
      <c r="D131" s="171">
        <f>SUM(D132:D134)</f>
        <v>0</v>
      </c>
      <c r="E131" s="171">
        <f t="shared" ref="E131:R131" si="42">SUM(E132:E134)</f>
        <v>0</v>
      </c>
      <c r="F131" s="171">
        <f t="shared" si="42"/>
        <v>0</v>
      </c>
      <c r="G131" s="171">
        <f t="shared" si="42"/>
        <v>0</v>
      </c>
      <c r="H131" s="171">
        <f t="shared" si="42"/>
        <v>0</v>
      </c>
      <c r="I131" s="171">
        <f t="shared" si="42"/>
        <v>0</v>
      </c>
      <c r="J131" s="171">
        <f t="shared" si="42"/>
        <v>0</v>
      </c>
      <c r="K131" s="171">
        <f t="shared" si="42"/>
        <v>0</v>
      </c>
      <c r="L131" s="171">
        <f t="shared" si="42"/>
        <v>0</v>
      </c>
      <c r="M131" s="171">
        <f t="shared" si="42"/>
        <v>0</v>
      </c>
      <c r="N131" s="171">
        <f t="shared" si="42"/>
        <v>0</v>
      </c>
      <c r="O131" s="171" t="s">
        <v>135</v>
      </c>
      <c r="P131" s="171">
        <f t="shared" si="42"/>
        <v>0</v>
      </c>
      <c r="Q131" s="233" t="e">
        <f t="shared" si="25"/>
        <v>#DIV/0!</v>
      </c>
      <c r="R131" s="171">
        <f t="shared" si="42"/>
        <v>0</v>
      </c>
      <c r="S131" s="155" t="e">
        <f t="shared" si="26"/>
        <v>#DIV/0!</v>
      </c>
      <c r="T131" s="171">
        <f>SUM(T132:T134)</f>
        <v>0</v>
      </c>
      <c r="U131" s="156">
        <v>0</v>
      </c>
      <c r="V131" s="171">
        <f>SUM(V132:V134)</f>
        <v>0</v>
      </c>
      <c r="W131" s="155" t="e">
        <v>#DIV/0!</v>
      </c>
      <c r="X131" s="155"/>
    </row>
    <row r="132" spans="1:24" hidden="1" x14ac:dyDescent="0.2">
      <c r="A132" s="77" t="s">
        <v>737</v>
      </c>
      <c r="B132" s="80" t="s">
        <v>922</v>
      </c>
      <c r="C132" s="93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 t="s">
        <v>135</v>
      </c>
      <c r="P132" s="131"/>
      <c r="Q132" s="228" t="e">
        <f t="shared" si="25"/>
        <v>#DIV/0!</v>
      </c>
      <c r="R132" s="131"/>
      <c r="S132" s="92" t="e">
        <f t="shared" si="26"/>
        <v>#DIV/0!</v>
      </c>
      <c r="T132" s="131"/>
      <c r="U132" s="94"/>
      <c r="V132" s="131"/>
      <c r="W132" s="92" t="e">
        <v>#DIV/0!</v>
      </c>
      <c r="X132" s="92"/>
    </row>
    <row r="133" spans="1:24" hidden="1" x14ac:dyDescent="0.2">
      <c r="A133" s="77" t="s">
        <v>737</v>
      </c>
      <c r="B133" s="80" t="s">
        <v>922</v>
      </c>
      <c r="C133" s="93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 t="s">
        <v>135</v>
      </c>
      <c r="P133" s="131"/>
      <c r="Q133" s="228" t="e">
        <f t="shared" si="25"/>
        <v>#DIV/0!</v>
      </c>
      <c r="R133" s="131"/>
      <c r="S133" s="92" t="e">
        <f t="shared" si="26"/>
        <v>#DIV/0!</v>
      </c>
      <c r="T133" s="131"/>
      <c r="U133" s="94"/>
      <c r="V133" s="131"/>
      <c r="W133" s="92" t="e">
        <v>#DIV/0!</v>
      </c>
      <c r="X133" s="92"/>
    </row>
    <row r="134" spans="1:24" hidden="1" x14ac:dyDescent="0.2">
      <c r="A134" s="77" t="s">
        <v>85</v>
      </c>
      <c r="B134" s="78" t="s">
        <v>85</v>
      </c>
      <c r="C134" s="93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 t="s">
        <v>135</v>
      </c>
      <c r="P134" s="131"/>
      <c r="Q134" s="228" t="e">
        <f t="shared" si="25"/>
        <v>#DIV/0!</v>
      </c>
      <c r="R134" s="131"/>
      <c r="S134" s="92" t="e">
        <f t="shared" si="26"/>
        <v>#DIV/0!</v>
      </c>
      <c r="T134" s="131"/>
      <c r="U134" s="94"/>
      <c r="V134" s="131"/>
      <c r="W134" s="92" t="e">
        <v>#DIV/0!</v>
      </c>
      <c r="X134" s="92"/>
    </row>
    <row r="135" spans="1:24" ht="25.5" hidden="1" x14ac:dyDescent="0.2">
      <c r="A135" s="83" t="s">
        <v>11</v>
      </c>
      <c r="B135" s="84" t="s">
        <v>12</v>
      </c>
      <c r="C135" s="175" t="s">
        <v>36</v>
      </c>
      <c r="D135" s="171">
        <f>SUM(D136:D138)</f>
        <v>0</v>
      </c>
      <c r="E135" s="171">
        <f t="shared" ref="E135:R135" si="43">SUM(E136:E138)</f>
        <v>0</v>
      </c>
      <c r="F135" s="171">
        <f t="shared" si="43"/>
        <v>0</v>
      </c>
      <c r="G135" s="171">
        <f t="shared" si="43"/>
        <v>0</v>
      </c>
      <c r="H135" s="171">
        <f t="shared" si="43"/>
        <v>0</v>
      </c>
      <c r="I135" s="171">
        <f t="shared" si="43"/>
        <v>0</v>
      </c>
      <c r="J135" s="171">
        <f t="shared" si="43"/>
        <v>0</v>
      </c>
      <c r="K135" s="171">
        <f t="shared" si="43"/>
        <v>0</v>
      </c>
      <c r="L135" s="171">
        <f t="shared" si="43"/>
        <v>0</v>
      </c>
      <c r="M135" s="171">
        <f t="shared" si="43"/>
        <v>0</v>
      </c>
      <c r="N135" s="171">
        <f t="shared" si="43"/>
        <v>0</v>
      </c>
      <c r="O135" s="171" t="s">
        <v>135</v>
      </c>
      <c r="P135" s="171">
        <f t="shared" si="43"/>
        <v>0</v>
      </c>
      <c r="Q135" s="233" t="e">
        <f t="shared" si="25"/>
        <v>#DIV/0!</v>
      </c>
      <c r="R135" s="171">
        <f t="shared" si="43"/>
        <v>0</v>
      </c>
      <c r="S135" s="155" t="e">
        <f t="shared" si="26"/>
        <v>#DIV/0!</v>
      </c>
      <c r="T135" s="171">
        <f>SUM(T136:T138)</f>
        <v>0</v>
      </c>
      <c r="U135" s="156">
        <v>0</v>
      </c>
      <c r="V135" s="171">
        <f>SUM(V136:V138)</f>
        <v>0</v>
      </c>
      <c r="W135" s="155" t="e">
        <v>#DIV/0!</v>
      </c>
      <c r="X135" s="155"/>
    </row>
    <row r="136" spans="1:24" hidden="1" x14ac:dyDescent="0.2">
      <c r="A136" s="77" t="s">
        <v>11</v>
      </c>
      <c r="B136" s="80" t="s">
        <v>922</v>
      </c>
      <c r="C136" s="93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 t="s">
        <v>135</v>
      </c>
      <c r="P136" s="131"/>
      <c r="Q136" s="228" t="e">
        <f t="shared" si="25"/>
        <v>#DIV/0!</v>
      </c>
      <c r="R136" s="131"/>
      <c r="S136" s="92" t="e">
        <f t="shared" si="26"/>
        <v>#DIV/0!</v>
      </c>
      <c r="T136" s="131"/>
      <c r="U136" s="94"/>
      <c r="V136" s="131"/>
      <c r="W136" s="92" t="e">
        <v>#DIV/0!</v>
      </c>
      <c r="X136" s="92"/>
    </row>
    <row r="137" spans="1:24" hidden="1" x14ac:dyDescent="0.2">
      <c r="A137" s="77" t="s">
        <v>11</v>
      </c>
      <c r="B137" s="80" t="s">
        <v>922</v>
      </c>
      <c r="C137" s="93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 t="s">
        <v>135</v>
      </c>
      <c r="P137" s="131"/>
      <c r="Q137" s="228" t="e">
        <f t="shared" si="25"/>
        <v>#DIV/0!</v>
      </c>
      <c r="R137" s="131"/>
      <c r="S137" s="92" t="e">
        <f t="shared" si="26"/>
        <v>#DIV/0!</v>
      </c>
      <c r="T137" s="131"/>
      <c r="U137" s="94"/>
      <c r="V137" s="131"/>
      <c r="W137" s="92" t="e">
        <v>#DIV/0!</v>
      </c>
      <c r="X137" s="92"/>
    </row>
    <row r="138" spans="1:24" hidden="1" x14ac:dyDescent="0.2">
      <c r="A138" s="77" t="s">
        <v>85</v>
      </c>
      <c r="B138" s="78" t="s">
        <v>85</v>
      </c>
      <c r="C138" s="93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 t="s">
        <v>135</v>
      </c>
      <c r="P138" s="131"/>
      <c r="Q138" s="228" t="e">
        <f t="shared" si="25"/>
        <v>#DIV/0!</v>
      </c>
      <c r="R138" s="131"/>
      <c r="S138" s="92" t="e">
        <f t="shared" si="26"/>
        <v>#DIV/0!</v>
      </c>
      <c r="T138" s="131"/>
      <c r="U138" s="94"/>
      <c r="V138" s="131"/>
      <c r="W138" s="92" t="e">
        <v>#DIV/0!</v>
      </c>
      <c r="X138" s="92"/>
    </row>
    <row r="139" spans="1:24" ht="29.45" hidden="1" customHeight="1" x14ac:dyDescent="0.2">
      <c r="A139" s="81" t="s">
        <v>13</v>
      </c>
      <c r="B139" s="82" t="s">
        <v>14</v>
      </c>
      <c r="C139" s="174" t="s">
        <v>36</v>
      </c>
      <c r="D139" s="173">
        <f>D140+D144</f>
        <v>0</v>
      </c>
      <c r="E139" s="173">
        <f t="shared" ref="E139:R139" si="44">E140+E144</f>
        <v>0</v>
      </c>
      <c r="F139" s="173">
        <f t="shared" si="44"/>
        <v>0</v>
      </c>
      <c r="G139" s="173">
        <f t="shared" si="44"/>
        <v>0</v>
      </c>
      <c r="H139" s="173">
        <f t="shared" si="44"/>
        <v>0</v>
      </c>
      <c r="I139" s="173">
        <f t="shared" si="44"/>
        <v>0</v>
      </c>
      <c r="J139" s="173">
        <f t="shared" si="44"/>
        <v>0</v>
      </c>
      <c r="K139" s="173">
        <f t="shared" si="44"/>
        <v>0</v>
      </c>
      <c r="L139" s="173">
        <f t="shared" si="44"/>
        <v>0</v>
      </c>
      <c r="M139" s="173">
        <f t="shared" si="44"/>
        <v>0</v>
      </c>
      <c r="N139" s="173">
        <f t="shared" si="44"/>
        <v>0</v>
      </c>
      <c r="O139" s="173" t="s">
        <v>135</v>
      </c>
      <c r="P139" s="173">
        <f t="shared" si="44"/>
        <v>0</v>
      </c>
      <c r="Q139" s="234" t="e">
        <f t="shared" si="25"/>
        <v>#DIV/0!</v>
      </c>
      <c r="R139" s="173">
        <f t="shared" si="44"/>
        <v>0</v>
      </c>
      <c r="S139" s="147" t="e">
        <f t="shared" si="26"/>
        <v>#DIV/0!</v>
      </c>
      <c r="T139" s="173">
        <f>T140+T144</f>
        <v>0</v>
      </c>
      <c r="U139" s="148">
        <v>0</v>
      </c>
      <c r="V139" s="173">
        <f>V140+V144</f>
        <v>0</v>
      </c>
      <c r="W139" s="147" t="e">
        <v>#DIV/0!</v>
      </c>
      <c r="X139" s="147"/>
    </row>
    <row r="140" spans="1:24" ht="25.5" hidden="1" x14ac:dyDescent="0.2">
      <c r="A140" s="83" t="s">
        <v>15</v>
      </c>
      <c r="B140" s="84" t="s">
        <v>16</v>
      </c>
      <c r="C140" s="175" t="s">
        <v>36</v>
      </c>
      <c r="D140" s="171">
        <f>SUM(D141:D143)</f>
        <v>0</v>
      </c>
      <c r="E140" s="171">
        <f t="shared" ref="E140:R140" si="45">SUM(E141:E143)</f>
        <v>0</v>
      </c>
      <c r="F140" s="171">
        <f t="shared" si="45"/>
        <v>0</v>
      </c>
      <c r="G140" s="171">
        <f t="shared" si="45"/>
        <v>0</v>
      </c>
      <c r="H140" s="171">
        <f t="shared" si="45"/>
        <v>0</v>
      </c>
      <c r="I140" s="171">
        <f t="shared" si="45"/>
        <v>0</v>
      </c>
      <c r="J140" s="171">
        <f t="shared" si="45"/>
        <v>0</v>
      </c>
      <c r="K140" s="171">
        <f t="shared" si="45"/>
        <v>0</v>
      </c>
      <c r="L140" s="171">
        <f t="shared" si="45"/>
        <v>0</v>
      </c>
      <c r="M140" s="171">
        <f t="shared" si="45"/>
        <v>0</v>
      </c>
      <c r="N140" s="171">
        <f t="shared" si="45"/>
        <v>0</v>
      </c>
      <c r="O140" s="171" t="s">
        <v>135</v>
      </c>
      <c r="P140" s="171">
        <f t="shared" si="45"/>
        <v>0</v>
      </c>
      <c r="Q140" s="233" t="e">
        <f t="shared" si="25"/>
        <v>#DIV/0!</v>
      </c>
      <c r="R140" s="171">
        <f t="shared" si="45"/>
        <v>0</v>
      </c>
      <c r="S140" s="155" t="e">
        <f t="shared" si="26"/>
        <v>#DIV/0!</v>
      </c>
      <c r="T140" s="171">
        <f>SUM(T141:T143)</f>
        <v>0</v>
      </c>
      <c r="U140" s="156">
        <v>0</v>
      </c>
      <c r="V140" s="171">
        <f>SUM(V141:V143)</f>
        <v>0</v>
      </c>
      <c r="W140" s="155" t="e">
        <v>#DIV/0!</v>
      </c>
      <c r="X140" s="155"/>
    </row>
    <row r="141" spans="1:24" hidden="1" x14ac:dyDescent="0.2">
      <c r="A141" s="77" t="s">
        <v>15</v>
      </c>
      <c r="B141" s="80" t="s">
        <v>922</v>
      </c>
      <c r="C141" s="177"/>
      <c r="D141" s="176"/>
      <c r="E141" s="176"/>
      <c r="F141" s="176"/>
      <c r="G141" s="176"/>
      <c r="H141" s="176"/>
      <c r="I141" s="176"/>
      <c r="J141" s="176"/>
      <c r="K141" s="176"/>
      <c r="L141" s="176"/>
      <c r="M141" s="176"/>
      <c r="N141" s="176"/>
      <c r="O141" s="176" t="s">
        <v>135</v>
      </c>
      <c r="P141" s="176"/>
      <c r="Q141" s="235" t="e">
        <f t="shared" si="25"/>
        <v>#DIV/0!</v>
      </c>
      <c r="R141" s="176"/>
      <c r="S141" s="150" t="e">
        <f t="shared" si="26"/>
        <v>#DIV/0!</v>
      </c>
      <c r="T141" s="176"/>
      <c r="U141" s="151"/>
      <c r="V141" s="176"/>
      <c r="W141" s="150" t="e">
        <v>#DIV/0!</v>
      </c>
      <c r="X141" s="150"/>
    </row>
    <row r="142" spans="1:24" hidden="1" x14ac:dyDescent="0.2">
      <c r="A142" s="77" t="s">
        <v>15</v>
      </c>
      <c r="B142" s="80" t="s">
        <v>922</v>
      </c>
      <c r="C142" s="177"/>
      <c r="D142" s="176"/>
      <c r="E142" s="176"/>
      <c r="F142" s="176"/>
      <c r="G142" s="176"/>
      <c r="H142" s="176"/>
      <c r="I142" s="176"/>
      <c r="J142" s="176"/>
      <c r="K142" s="176"/>
      <c r="L142" s="176"/>
      <c r="M142" s="176"/>
      <c r="N142" s="176"/>
      <c r="O142" s="176" t="s">
        <v>135</v>
      </c>
      <c r="P142" s="176"/>
      <c r="Q142" s="235" t="e">
        <f t="shared" si="25"/>
        <v>#DIV/0!</v>
      </c>
      <c r="R142" s="176"/>
      <c r="S142" s="150" t="e">
        <f t="shared" si="26"/>
        <v>#DIV/0!</v>
      </c>
      <c r="T142" s="176"/>
      <c r="U142" s="151"/>
      <c r="V142" s="176"/>
      <c r="W142" s="150" t="e">
        <v>#DIV/0!</v>
      </c>
      <c r="X142" s="150"/>
    </row>
    <row r="143" spans="1:24" hidden="1" x14ac:dyDescent="0.2">
      <c r="A143" s="77" t="s">
        <v>85</v>
      </c>
      <c r="B143" s="78" t="s">
        <v>85</v>
      </c>
      <c r="C143" s="177"/>
      <c r="D143" s="176"/>
      <c r="E143" s="176"/>
      <c r="F143" s="176"/>
      <c r="G143" s="176"/>
      <c r="H143" s="176"/>
      <c r="I143" s="176"/>
      <c r="J143" s="176"/>
      <c r="K143" s="176"/>
      <c r="L143" s="176"/>
      <c r="M143" s="176"/>
      <c r="N143" s="176"/>
      <c r="O143" s="176" t="s">
        <v>135</v>
      </c>
      <c r="P143" s="176"/>
      <c r="Q143" s="235" t="e">
        <f t="shared" si="25"/>
        <v>#DIV/0!</v>
      </c>
      <c r="R143" s="176"/>
      <c r="S143" s="150" t="e">
        <f t="shared" si="26"/>
        <v>#DIV/0!</v>
      </c>
      <c r="T143" s="176"/>
      <c r="U143" s="151"/>
      <c r="V143" s="176"/>
      <c r="W143" s="150" t="e">
        <v>#DIV/0!</v>
      </c>
      <c r="X143" s="150"/>
    </row>
    <row r="144" spans="1:24" ht="25.5" hidden="1" x14ac:dyDescent="0.2">
      <c r="A144" s="83" t="s">
        <v>17</v>
      </c>
      <c r="B144" s="84" t="s">
        <v>18</v>
      </c>
      <c r="C144" s="175" t="s">
        <v>36</v>
      </c>
      <c r="D144" s="171">
        <f>SUM(D145:D147)</f>
        <v>0</v>
      </c>
      <c r="E144" s="171">
        <f t="shared" ref="E144:R144" si="46">SUM(E145:E147)</f>
        <v>0</v>
      </c>
      <c r="F144" s="171">
        <f t="shared" si="46"/>
        <v>0</v>
      </c>
      <c r="G144" s="171">
        <f t="shared" si="46"/>
        <v>0</v>
      </c>
      <c r="H144" s="171">
        <f t="shared" si="46"/>
        <v>0</v>
      </c>
      <c r="I144" s="171">
        <f t="shared" si="46"/>
        <v>0</v>
      </c>
      <c r="J144" s="171">
        <f t="shared" si="46"/>
        <v>0</v>
      </c>
      <c r="K144" s="171">
        <f t="shared" si="46"/>
        <v>0</v>
      </c>
      <c r="L144" s="171">
        <f t="shared" si="46"/>
        <v>0</v>
      </c>
      <c r="M144" s="171">
        <f t="shared" si="46"/>
        <v>0</v>
      </c>
      <c r="N144" s="171">
        <f t="shared" si="46"/>
        <v>0</v>
      </c>
      <c r="O144" s="171" t="s">
        <v>135</v>
      </c>
      <c r="P144" s="171">
        <f t="shared" si="46"/>
        <v>0</v>
      </c>
      <c r="Q144" s="233" t="e">
        <f t="shared" si="25"/>
        <v>#DIV/0!</v>
      </c>
      <c r="R144" s="171">
        <f t="shared" si="46"/>
        <v>0</v>
      </c>
      <c r="S144" s="155" t="e">
        <f t="shared" si="26"/>
        <v>#DIV/0!</v>
      </c>
      <c r="T144" s="171">
        <f>SUM(T145:T147)</f>
        <v>0</v>
      </c>
      <c r="U144" s="156">
        <v>0</v>
      </c>
      <c r="V144" s="171">
        <f>SUM(V145:V147)</f>
        <v>0</v>
      </c>
      <c r="W144" s="155" t="e">
        <v>#DIV/0!</v>
      </c>
      <c r="X144" s="155"/>
    </row>
    <row r="145" spans="1:24" hidden="1" x14ac:dyDescent="0.2">
      <c r="A145" s="77" t="s">
        <v>17</v>
      </c>
      <c r="B145" s="80" t="s">
        <v>922</v>
      </c>
      <c r="C145" s="93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 t="s">
        <v>135</v>
      </c>
      <c r="P145" s="131"/>
      <c r="Q145" s="228" t="e">
        <f t="shared" si="25"/>
        <v>#DIV/0!</v>
      </c>
      <c r="R145" s="131"/>
      <c r="S145" s="92" t="e">
        <f t="shared" si="26"/>
        <v>#DIV/0!</v>
      </c>
      <c r="T145" s="131"/>
      <c r="U145" s="94"/>
      <c r="V145" s="131"/>
      <c r="W145" s="92" t="e">
        <v>#DIV/0!</v>
      </c>
      <c r="X145" s="92"/>
    </row>
    <row r="146" spans="1:24" hidden="1" x14ac:dyDescent="0.2">
      <c r="A146" s="77" t="s">
        <v>17</v>
      </c>
      <c r="B146" s="80" t="s">
        <v>922</v>
      </c>
      <c r="C146" s="93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 t="s">
        <v>135</v>
      </c>
      <c r="P146" s="131"/>
      <c r="Q146" s="228" t="e">
        <f t="shared" si="25"/>
        <v>#DIV/0!</v>
      </c>
      <c r="R146" s="131"/>
      <c r="S146" s="92" t="e">
        <f t="shared" si="26"/>
        <v>#DIV/0!</v>
      </c>
      <c r="T146" s="131"/>
      <c r="U146" s="94"/>
      <c r="V146" s="131"/>
      <c r="W146" s="92" t="e">
        <v>#DIV/0!</v>
      </c>
      <c r="X146" s="92"/>
    </row>
    <row r="147" spans="1:24" hidden="1" x14ac:dyDescent="0.2">
      <c r="A147" s="77" t="s">
        <v>85</v>
      </c>
      <c r="B147" s="78" t="s">
        <v>85</v>
      </c>
      <c r="C147" s="93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 t="s">
        <v>135</v>
      </c>
      <c r="P147" s="131"/>
      <c r="Q147" s="228" t="e">
        <f t="shared" si="25"/>
        <v>#DIV/0!</v>
      </c>
      <c r="R147" s="131"/>
      <c r="S147" s="92" t="e">
        <f t="shared" si="26"/>
        <v>#DIV/0!</v>
      </c>
      <c r="T147" s="131"/>
      <c r="U147" s="94"/>
      <c r="V147" s="131"/>
      <c r="W147" s="92" t="e">
        <v>#DIV/0!</v>
      </c>
      <c r="X147" s="92"/>
    </row>
    <row r="148" spans="1:24" ht="40.15" hidden="1" customHeight="1" x14ac:dyDescent="0.2">
      <c r="A148" s="188" t="s">
        <v>144</v>
      </c>
      <c r="B148" s="184" t="s">
        <v>19</v>
      </c>
      <c r="C148" s="185" t="s">
        <v>36</v>
      </c>
      <c r="D148" s="196">
        <f>D149+D153</f>
        <v>0</v>
      </c>
      <c r="E148" s="196">
        <f t="shared" ref="E148:R148" si="47">E149+E153</f>
        <v>0</v>
      </c>
      <c r="F148" s="196">
        <f t="shared" si="47"/>
        <v>0</v>
      </c>
      <c r="G148" s="196">
        <f t="shared" si="47"/>
        <v>0</v>
      </c>
      <c r="H148" s="196">
        <f t="shared" si="47"/>
        <v>0</v>
      </c>
      <c r="I148" s="196">
        <f t="shared" si="47"/>
        <v>0</v>
      </c>
      <c r="J148" s="196">
        <f t="shared" si="47"/>
        <v>0</v>
      </c>
      <c r="K148" s="196">
        <f t="shared" si="47"/>
        <v>0</v>
      </c>
      <c r="L148" s="196">
        <f t="shared" si="47"/>
        <v>0</v>
      </c>
      <c r="M148" s="196">
        <f t="shared" si="47"/>
        <v>0</v>
      </c>
      <c r="N148" s="196">
        <f t="shared" si="47"/>
        <v>0</v>
      </c>
      <c r="O148" s="196" t="s">
        <v>135</v>
      </c>
      <c r="P148" s="196">
        <f t="shared" si="47"/>
        <v>0</v>
      </c>
      <c r="Q148" s="236" t="e">
        <f t="shared" si="25"/>
        <v>#DIV/0!</v>
      </c>
      <c r="R148" s="196">
        <f t="shared" si="47"/>
        <v>0</v>
      </c>
      <c r="S148" s="186" t="e">
        <f t="shared" si="26"/>
        <v>#DIV/0!</v>
      </c>
      <c r="T148" s="196">
        <f>T149+T153</f>
        <v>0</v>
      </c>
      <c r="U148" s="197">
        <v>0</v>
      </c>
      <c r="V148" s="196">
        <f>V149+V153</f>
        <v>0</v>
      </c>
      <c r="W148" s="186" t="e">
        <v>#DIV/0!</v>
      </c>
      <c r="X148" s="186"/>
    </row>
    <row r="149" spans="1:24" ht="38.25" hidden="1" x14ac:dyDescent="0.2">
      <c r="A149" s="77" t="s">
        <v>20</v>
      </c>
      <c r="B149" s="78" t="s">
        <v>21</v>
      </c>
      <c r="C149" s="93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 t="s">
        <v>135</v>
      </c>
      <c r="P149" s="131"/>
      <c r="Q149" s="228" t="e">
        <f t="shared" si="25"/>
        <v>#DIV/0!</v>
      </c>
      <c r="R149" s="131"/>
      <c r="S149" s="92" t="e">
        <f t="shared" si="26"/>
        <v>#DIV/0!</v>
      </c>
      <c r="T149" s="131"/>
      <c r="U149" s="94"/>
      <c r="V149" s="131"/>
      <c r="W149" s="92" t="e">
        <v>#DIV/0!</v>
      </c>
      <c r="X149" s="92"/>
    </row>
    <row r="150" spans="1:24" hidden="1" x14ac:dyDescent="0.2">
      <c r="A150" s="77" t="s">
        <v>20</v>
      </c>
      <c r="B150" s="80" t="s">
        <v>922</v>
      </c>
      <c r="C150" s="93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 t="s">
        <v>135</v>
      </c>
      <c r="P150" s="131"/>
      <c r="Q150" s="228" t="e">
        <f t="shared" si="25"/>
        <v>#DIV/0!</v>
      </c>
      <c r="R150" s="131"/>
      <c r="S150" s="92" t="e">
        <f t="shared" si="26"/>
        <v>#DIV/0!</v>
      </c>
      <c r="T150" s="131"/>
      <c r="U150" s="94"/>
      <c r="V150" s="131"/>
      <c r="W150" s="92" t="e">
        <v>#DIV/0!</v>
      </c>
      <c r="X150" s="92"/>
    </row>
    <row r="151" spans="1:24" hidden="1" x14ac:dyDescent="0.2">
      <c r="A151" s="77" t="s">
        <v>20</v>
      </c>
      <c r="B151" s="80" t="s">
        <v>922</v>
      </c>
      <c r="C151" s="93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 t="s">
        <v>135</v>
      </c>
      <c r="P151" s="131"/>
      <c r="Q151" s="228" t="e">
        <f t="shared" si="25"/>
        <v>#DIV/0!</v>
      </c>
      <c r="R151" s="131"/>
      <c r="S151" s="92" t="e">
        <f t="shared" si="26"/>
        <v>#DIV/0!</v>
      </c>
      <c r="T151" s="131"/>
      <c r="U151" s="94"/>
      <c r="V151" s="131"/>
      <c r="W151" s="92" t="e">
        <v>#DIV/0!</v>
      </c>
      <c r="X151" s="92"/>
    </row>
    <row r="152" spans="1:24" hidden="1" x14ac:dyDescent="0.2">
      <c r="A152" s="77" t="s">
        <v>85</v>
      </c>
      <c r="B152" s="87" t="s">
        <v>85</v>
      </c>
      <c r="C152" s="93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 t="s">
        <v>135</v>
      </c>
      <c r="P152" s="131"/>
      <c r="Q152" s="228" t="e">
        <f t="shared" si="25"/>
        <v>#DIV/0!</v>
      </c>
      <c r="R152" s="131"/>
      <c r="S152" s="92" t="e">
        <f t="shared" si="26"/>
        <v>#DIV/0!</v>
      </c>
      <c r="T152" s="131"/>
      <c r="U152" s="94"/>
      <c r="V152" s="131"/>
      <c r="W152" s="92" t="e">
        <v>#DIV/0!</v>
      </c>
      <c r="X152" s="92"/>
    </row>
    <row r="153" spans="1:24" ht="38.25" hidden="1" x14ac:dyDescent="0.2">
      <c r="A153" s="77" t="s">
        <v>22</v>
      </c>
      <c r="B153" s="78" t="s">
        <v>23</v>
      </c>
      <c r="C153" s="93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 t="s">
        <v>135</v>
      </c>
      <c r="P153" s="131"/>
      <c r="Q153" s="228" t="e">
        <f t="shared" si="25"/>
        <v>#DIV/0!</v>
      </c>
      <c r="R153" s="131"/>
      <c r="S153" s="92" t="e">
        <f t="shared" si="26"/>
        <v>#DIV/0!</v>
      </c>
      <c r="T153" s="131"/>
      <c r="U153" s="94"/>
      <c r="V153" s="131"/>
      <c r="W153" s="92" t="e">
        <v>#DIV/0!</v>
      </c>
      <c r="X153" s="92"/>
    </row>
    <row r="154" spans="1:24" hidden="1" x14ac:dyDescent="0.2">
      <c r="A154" s="77" t="s">
        <v>22</v>
      </c>
      <c r="B154" s="80" t="s">
        <v>922</v>
      </c>
      <c r="C154" s="93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 t="s">
        <v>135</v>
      </c>
      <c r="P154" s="131"/>
      <c r="Q154" s="228" t="e">
        <f t="shared" si="25"/>
        <v>#DIV/0!</v>
      </c>
      <c r="R154" s="131"/>
      <c r="S154" s="92" t="e">
        <f t="shared" si="26"/>
        <v>#DIV/0!</v>
      </c>
      <c r="T154" s="131"/>
      <c r="U154" s="94"/>
      <c r="V154" s="131"/>
      <c r="W154" s="92" t="e">
        <v>#DIV/0!</v>
      </c>
      <c r="X154" s="92"/>
    </row>
    <row r="155" spans="1:24" hidden="1" x14ac:dyDescent="0.2">
      <c r="A155" s="77" t="s">
        <v>22</v>
      </c>
      <c r="B155" s="80" t="s">
        <v>922</v>
      </c>
      <c r="C155" s="93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/>
      <c r="O155" s="131" t="s">
        <v>135</v>
      </c>
      <c r="P155" s="131"/>
      <c r="Q155" s="228" t="e">
        <f t="shared" si="25"/>
        <v>#DIV/0!</v>
      </c>
      <c r="R155" s="131"/>
      <c r="S155" s="92" t="e">
        <f t="shared" si="26"/>
        <v>#DIV/0!</v>
      </c>
      <c r="T155" s="131"/>
      <c r="U155" s="94"/>
      <c r="V155" s="131"/>
      <c r="W155" s="92" t="e">
        <v>#DIV/0!</v>
      </c>
      <c r="X155" s="92"/>
    </row>
    <row r="156" spans="1:24" hidden="1" x14ac:dyDescent="0.2">
      <c r="A156" s="77" t="s">
        <v>85</v>
      </c>
      <c r="B156" s="87" t="s">
        <v>85</v>
      </c>
      <c r="C156" s="93"/>
      <c r="D156" s="131"/>
      <c r="E156" s="131"/>
      <c r="F156" s="131"/>
      <c r="G156" s="131"/>
      <c r="H156" s="131"/>
      <c r="I156" s="131"/>
      <c r="J156" s="131"/>
      <c r="K156" s="131"/>
      <c r="L156" s="131"/>
      <c r="M156" s="131"/>
      <c r="N156" s="131"/>
      <c r="O156" s="131" t="s">
        <v>135</v>
      </c>
      <c r="P156" s="131"/>
      <c r="Q156" s="228" t="e">
        <f t="shared" si="25"/>
        <v>#DIV/0!</v>
      </c>
      <c r="R156" s="131"/>
      <c r="S156" s="92" t="e">
        <f t="shared" si="26"/>
        <v>#DIV/0!</v>
      </c>
      <c r="T156" s="131"/>
      <c r="U156" s="94"/>
      <c r="V156" s="131"/>
      <c r="W156" s="92" t="e">
        <v>#DIV/0!</v>
      </c>
      <c r="X156" s="92"/>
    </row>
    <row r="157" spans="1:24" s="159" customFormat="1" ht="25.5" x14ac:dyDescent="0.2">
      <c r="A157" s="188" t="s">
        <v>146</v>
      </c>
      <c r="B157" s="184" t="s">
        <v>24</v>
      </c>
      <c r="C157" s="198" t="s">
        <v>36</v>
      </c>
      <c r="D157" s="193">
        <f>SUM(D158:D163)</f>
        <v>0</v>
      </c>
      <c r="E157" s="193">
        <f t="shared" ref="E157:M157" si="48">SUM(E158:E163)</f>
        <v>0</v>
      </c>
      <c r="F157" s="193">
        <f t="shared" si="48"/>
        <v>0</v>
      </c>
      <c r="G157" s="193">
        <f t="shared" si="48"/>
        <v>0</v>
      </c>
      <c r="H157" s="193">
        <f t="shared" si="48"/>
        <v>0</v>
      </c>
      <c r="I157" s="193">
        <f t="shared" si="48"/>
        <v>0</v>
      </c>
      <c r="J157" s="193">
        <f t="shared" si="48"/>
        <v>0</v>
      </c>
      <c r="K157" s="193">
        <f t="shared" si="48"/>
        <v>0</v>
      </c>
      <c r="L157" s="193">
        <f t="shared" si="48"/>
        <v>0</v>
      </c>
      <c r="M157" s="193">
        <f t="shared" si="48"/>
        <v>0</v>
      </c>
      <c r="N157" s="193">
        <f>I157-D157</f>
        <v>0</v>
      </c>
      <c r="O157" s="193" t="s">
        <v>135</v>
      </c>
      <c r="P157" s="193" t="s">
        <v>135</v>
      </c>
      <c r="Q157" s="230" t="s">
        <v>135</v>
      </c>
      <c r="R157" s="193" t="s">
        <v>135</v>
      </c>
      <c r="S157" s="192" t="s">
        <v>135</v>
      </c>
      <c r="T157" s="193">
        <f>SUM(T158:T163)</f>
        <v>0</v>
      </c>
      <c r="U157" s="194" t="s">
        <v>135</v>
      </c>
      <c r="V157" s="193" t="s">
        <v>135</v>
      </c>
      <c r="W157" s="192" t="s">
        <v>135</v>
      </c>
      <c r="X157" s="192"/>
    </row>
    <row r="158" spans="1:24" ht="30" customHeight="1" x14ac:dyDescent="0.2">
      <c r="A158" s="77" t="s">
        <v>146</v>
      </c>
      <c r="B158" s="80" t="str">
        <f>'Прил 10'!B156</f>
        <v>Строительство ВЛЗ-10 кВ, КТП в Ульяновском районе, с.Луговое</v>
      </c>
      <c r="C158" s="95" t="str">
        <f>'Прил 10'!C156</f>
        <v>М/УСК/73/С1</v>
      </c>
      <c r="D158" s="131">
        <f>E158+F158+G158+H158</f>
        <v>0</v>
      </c>
      <c r="E158" s="131"/>
      <c r="F158" s="131"/>
      <c r="G158" s="131">
        <f>'Прил 10'!G156</f>
        <v>0</v>
      </c>
      <c r="H158" s="131"/>
      <c r="I158" s="131">
        <f>J158+K158+L158+M158</f>
        <v>0</v>
      </c>
      <c r="J158" s="131"/>
      <c r="K158" s="131"/>
      <c r="L158" s="131">
        <f>'Прил 10'!H156</f>
        <v>0</v>
      </c>
      <c r="M158" s="131"/>
      <c r="N158" s="131">
        <f>I158-D158</f>
        <v>0</v>
      </c>
      <c r="O158" s="131" t="s">
        <v>135</v>
      </c>
      <c r="P158" s="131" t="s">
        <v>135</v>
      </c>
      <c r="Q158" s="228" t="s">
        <v>135</v>
      </c>
      <c r="R158" s="131"/>
      <c r="S158" s="92"/>
      <c r="T158" s="131">
        <f>L158-G158</f>
        <v>0</v>
      </c>
      <c r="U158" s="94" t="s">
        <v>135</v>
      </c>
      <c r="V158" s="131" t="s">
        <v>135</v>
      </c>
      <c r="W158" s="92" t="s">
        <v>135</v>
      </c>
      <c r="X158" s="299"/>
    </row>
    <row r="159" spans="1:24" ht="31.15" hidden="1" customHeight="1" x14ac:dyDescent="0.2">
      <c r="A159" s="77" t="s">
        <v>146</v>
      </c>
      <c r="B159" s="80">
        <f>'Прил 10'!B157</f>
        <v>0</v>
      </c>
      <c r="C159" s="95">
        <f>'Прил 10'!C157</f>
        <v>0</v>
      </c>
      <c r="D159" s="131">
        <f>E159+F159+G159+H159</f>
        <v>0</v>
      </c>
      <c r="E159" s="131"/>
      <c r="F159" s="131"/>
      <c r="G159" s="131">
        <f>'Прил 10'!G157</f>
        <v>0</v>
      </c>
      <c r="H159" s="131"/>
      <c r="I159" s="131">
        <f>J159+K159+L159+M159</f>
        <v>0</v>
      </c>
      <c r="J159" s="131"/>
      <c r="K159" s="131"/>
      <c r="L159" s="131">
        <f>'Прил 10'!H157</f>
        <v>0</v>
      </c>
      <c r="M159" s="131"/>
      <c r="N159" s="131">
        <f>I159-D159</f>
        <v>0</v>
      </c>
      <c r="O159" s="131" t="s">
        <v>135</v>
      </c>
      <c r="P159" s="131">
        <f>J159-E159</f>
        <v>0</v>
      </c>
      <c r="Q159" s="228" t="e">
        <f t="shared" ref="Q159:Q167" si="49">J159/E159</f>
        <v>#DIV/0!</v>
      </c>
      <c r="R159" s="131">
        <f>K159-F159</f>
        <v>0</v>
      </c>
      <c r="S159" s="92" t="e">
        <f t="shared" ref="S159:S167" si="50">K159/F159</f>
        <v>#DIV/0!</v>
      </c>
      <c r="T159" s="131">
        <f>L159-G159</f>
        <v>0</v>
      </c>
      <c r="U159" s="94">
        <v>0</v>
      </c>
      <c r="V159" s="131">
        <f>M159-H159</f>
        <v>0</v>
      </c>
      <c r="W159" s="92" t="e">
        <v>#DIV/0!</v>
      </c>
      <c r="X159" s="300"/>
    </row>
    <row r="160" spans="1:24" hidden="1" x14ac:dyDescent="0.2">
      <c r="A160" s="77" t="s">
        <v>146</v>
      </c>
      <c r="B160" s="120"/>
      <c r="C160" s="95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 t="s">
        <v>135</v>
      </c>
      <c r="P160" s="131"/>
      <c r="Q160" s="228" t="e">
        <f t="shared" si="49"/>
        <v>#DIV/0!</v>
      </c>
      <c r="R160" s="131"/>
      <c r="S160" s="92" t="e">
        <f t="shared" si="50"/>
        <v>#DIV/0!</v>
      </c>
      <c r="T160" s="131"/>
      <c r="U160" s="94"/>
      <c r="V160" s="131"/>
      <c r="W160" s="92" t="e">
        <v>#DIV/0!</v>
      </c>
      <c r="X160" s="92"/>
    </row>
    <row r="161" spans="1:24" hidden="1" x14ac:dyDescent="0.2">
      <c r="A161" s="77" t="s">
        <v>146</v>
      </c>
      <c r="B161" s="120"/>
      <c r="C161" s="95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 t="s">
        <v>135</v>
      </c>
      <c r="P161" s="131"/>
      <c r="Q161" s="228" t="e">
        <f t="shared" si="49"/>
        <v>#DIV/0!</v>
      </c>
      <c r="R161" s="131"/>
      <c r="S161" s="92" t="e">
        <f t="shared" si="50"/>
        <v>#DIV/0!</v>
      </c>
      <c r="T161" s="131"/>
      <c r="U161" s="94"/>
      <c r="V161" s="131"/>
      <c r="W161" s="92" t="e">
        <v>#DIV/0!</v>
      </c>
      <c r="X161" s="92"/>
    </row>
    <row r="162" spans="1:24" hidden="1" x14ac:dyDescent="0.2">
      <c r="A162" s="77" t="s">
        <v>146</v>
      </c>
      <c r="B162" s="120"/>
      <c r="C162" s="95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1"/>
      <c r="O162" s="131" t="s">
        <v>135</v>
      </c>
      <c r="P162" s="131"/>
      <c r="Q162" s="228" t="e">
        <f t="shared" si="49"/>
        <v>#DIV/0!</v>
      </c>
      <c r="R162" s="131"/>
      <c r="S162" s="92" t="e">
        <f t="shared" si="50"/>
        <v>#DIV/0!</v>
      </c>
      <c r="T162" s="131"/>
      <c r="U162" s="94"/>
      <c r="V162" s="131"/>
      <c r="W162" s="92" t="e">
        <v>#DIV/0!</v>
      </c>
      <c r="X162" s="92"/>
    </row>
    <row r="163" spans="1:24" hidden="1" x14ac:dyDescent="0.2">
      <c r="A163" s="77" t="s">
        <v>146</v>
      </c>
      <c r="B163" s="120"/>
      <c r="C163" s="95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 t="s">
        <v>135</v>
      </c>
      <c r="P163" s="131"/>
      <c r="Q163" s="228" t="e">
        <f t="shared" si="49"/>
        <v>#DIV/0!</v>
      </c>
      <c r="R163" s="131"/>
      <c r="S163" s="92" t="e">
        <f t="shared" si="50"/>
        <v>#DIV/0!</v>
      </c>
      <c r="T163" s="131"/>
      <c r="U163" s="94"/>
      <c r="V163" s="131"/>
      <c r="W163" s="92" t="e">
        <v>#DIV/0!</v>
      </c>
      <c r="X163" s="92"/>
    </row>
    <row r="164" spans="1:24" ht="26.45" hidden="1" customHeight="1" x14ac:dyDescent="0.2">
      <c r="A164" s="188" t="s">
        <v>148</v>
      </c>
      <c r="B164" s="190" t="s">
        <v>948</v>
      </c>
      <c r="C164" s="185" t="s">
        <v>36</v>
      </c>
      <c r="D164" s="196">
        <f>SUM(D165:D167)</f>
        <v>0</v>
      </c>
      <c r="E164" s="196">
        <f t="shared" ref="E164:P164" si="51">SUM(E165:E167)</f>
        <v>0</v>
      </c>
      <c r="F164" s="196">
        <f t="shared" si="51"/>
        <v>0</v>
      </c>
      <c r="G164" s="196">
        <f t="shared" si="51"/>
        <v>0</v>
      </c>
      <c r="H164" s="196">
        <f t="shared" si="51"/>
        <v>0</v>
      </c>
      <c r="I164" s="196">
        <f t="shared" si="51"/>
        <v>0</v>
      </c>
      <c r="J164" s="196">
        <f t="shared" si="51"/>
        <v>0</v>
      </c>
      <c r="K164" s="196">
        <f t="shared" si="51"/>
        <v>0</v>
      </c>
      <c r="L164" s="196">
        <f t="shared" si="51"/>
        <v>0</v>
      </c>
      <c r="M164" s="196">
        <f t="shared" si="51"/>
        <v>0</v>
      </c>
      <c r="N164" s="196">
        <f t="shared" si="51"/>
        <v>0</v>
      </c>
      <c r="O164" s="196" t="s">
        <v>135</v>
      </c>
      <c r="P164" s="196">
        <f t="shared" si="51"/>
        <v>0</v>
      </c>
      <c r="Q164" s="236" t="e">
        <f t="shared" si="49"/>
        <v>#DIV/0!</v>
      </c>
      <c r="R164" s="196">
        <f>SUM(R165:R167)</f>
        <v>0</v>
      </c>
      <c r="S164" s="186" t="e">
        <f t="shared" si="50"/>
        <v>#DIV/0!</v>
      </c>
      <c r="T164" s="196">
        <f>SUM(T165:T167)</f>
        <v>0</v>
      </c>
      <c r="U164" s="197">
        <v>0</v>
      </c>
      <c r="V164" s="196">
        <f>SUM(V165:V167)</f>
        <v>0</v>
      </c>
      <c r="W164" s="186" t="e">
        <v>#DIV/0!</v>
      </c>
      <c r="X164" s="186"/>
    </row>
    <row r="165" spans="1:24" hidden="1" x14ac:dyDescent="0.2">
      <c r="A165" s="77" t="s">
        <v>148</v>
      </c>
      <c r="B165" s="80" t="s">
        <v>922</v>
      </c>
      <c r="C165" s="93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 t="s">
        <v>135</v>
      </c>
      <c r="P165" s="131"/>
      <c r="Q165" s="228" t="e">
        <f t="shared" si="49"/>
        <v>#DIV/0!</v>
      </c>
      <c r="R165" s="131"/>
      <c r="S165" s="92" t="e">
        <f t="shared" si="50"/>
        <v>#DIV/0!</v>
      </c>
      <c r="T165" s="131"/>
      <c r="U165" s="94"/>
      <c r="V165" s="131"/>
      <c r="W165" s="92" t="e">
        <v>#DIV/0!</v>
      </c>
      <c r="X165" s="92"/>
    </row>
    <row r="166" spans="1:24" hidden="1" x14ac:dyDescent="0.2">
      <c r="A166" s="77" t="s">
        <v>148</v>
      </c>
      <c r="B166" s="80" t="s">
        <v>922</v>
      </c>
      <c r="C166" s="93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1" t="s">
        <v>135</v>
      </c>
      <c r="P166" s="131"/>
      <c r="Q166" s="228" t="e">
        <f t="shared" si="49"/>
        <v>#DIV/0!</v>
      </c>
      <c r="R166" s="131"/>
      <c r="S166" s="92" t="e">
        <f t="shared" si="50"/>
        <v>#DIV/0!</v>
      </c>
      <c r="T166" s="131"/>
      <c r="U166" s="94"/>
      <c r="V166" s="131"/>
      <c r="W166" s="92" t="e">
        <v>#DIV/0!</v>
      </c>
      <c r="X166" s="92"/>
    </row>
    <row r="167" spans="1:24" hidden="1" x14ac:dyDescent="0.2">
      <c r="A167" s="77" t="s">
        <v>85</v>
      </c>
      <c r="B167" s="87" t="s">
        <v>85</v>
      </c>
      <c r="C167" s="93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1"/>
      <c r="O167" s="131" t="s">
        <v>135</v>
      </c>
      <c r="P167" s="131"/>
      <c r="Q167" s="228" t="e">
        <f t="shared" si="49"/>
        <v>#DIV/0!</v>
      </c>
      <c r="R167" s="131"/>
      <c r="S167" s="92" t="e">
        <f t="shared" si="50"/>
        <v>#DIV/0!</v>
      </c>
      <c r="T167" s="131"/>
      <c r="U167" s="94"/>
      <c r="V167" s="131"/>
      <c r="W167" s="92" t="e">
        <v>#DIV/0!</v>
      </c>
      <c r="X167" s="92"/>
    </row>
    <row r="168" spans="1:24" ht="18.600000000000001" customHeight="1" x14ac:dyDescent="0.2">
      <c r="A168" s="188" t="s">
        <v>150</v>
      </c>
      <c r="B168" s="184" t="s">
        <v>26</v>
      </c>
      <c r="C168" s="198" t="s">
        <v>36</v>
      </c>
      <c r="D168" s="193">
        <f t="shared" ref="D168:T168" si="52">SUM(D169:D174)</f>
        <v>0</v>
      </c>
      <c r="E168" s="193">
        <f t="shared" si="52"/>
        <v>0</v>
      </c>
      <c r="F168" s="193">
        <f t="shared" si="52"/>
        <v>0</v>
      </c>
      <c r="G168" s="193">
        <f t="shared" si="52"/>
        <v>0</v>
      </c>
      <c r="H168" s="193">
        <f t="shared" si="52"/>
        <v>0</v>
      </c>
      <c r="I168" s="193">
        <f t="shared" si="52"/>
        <v>0</v>
      </c>
      <c r="J168" s="193">
        <f t="shared" si="52"/>
        <v>0</v>
      </c>
      <c r="K168" s="193">
        <f t="shared" si="52"/>
        <v>0</v>
      </c>
      <c r="L168" s="193">
        <f t="shared" si="52"/>
        <v>0</v>
      </c>
      <c r="M168" s="193">
        <f t="shared" si="52"/>
        <v>0</v>
      </c>
      <c r="N168" s="193">
        <f t="shared" si="52"/>
        <v>0</v>
      </c>
      <c r="O168" s="193" t="s">
        <v>135</v>
      </c>
      <c r="P168" s="193" t="s">
        <v>135</v>
      </c>
      <c r="Q168" s="230" t="s">
        <v>135</v>
      </c>
      <c r="R168" s="193" t="s">
        <v>135</v>
      </c>
      <c r="S168" s="192" t="s">
        <v>135</v>
      </c>
      <c r="T168" s="193">
        <f t="shared" si="52"/>
        <v>0</v>
      </c>
      <c r="U168" s="230" t="s">
        <v>135</v>
      </c>
      <c r="V168" s="193" t="s">
        <v>135</v>
      </c>
      <c r="W168" s="192" t="s">
        <v>135</v>
      </c>
      <c r="X168" s="192"/>
    </row>
    <row r="169" spans="1:24" ht="24.6" customHeight="1" x14ac:dyDescent="0.2">
      <c r="A169" s="77" t="s">
        <v>150</v>
      </c>
      <c r="B169" s="80" t="str">
        <f>'Прил 10'!B167</f>
        <v>Легковой автомобиль класса В</v>
      </c>
      <c r="C169" s="95" t="str">
        <f>'Прил 10'!C167</f>
        <v>М/УСК/73/П12</v>
      </c>
      <c r="D169" s="131">
        <f>E169+F169+G169+H169</f>
        <v>0</v>
      </c>
      <c r="E169" s="131"/>
      <c r="F169" s="131"/>
      <c r="G169" s="131">
        <f>'Прил 10'!I167</f>
        <v>0</v>
      </c>
      <c r="H169" s="131"/>
      <c r="I169" s="131">
        <f>J169+K169+L169+M169</f>
        <v>0</v>
      </c>
      <c r="J169" s="131"/>
      <c r="K169" s="131"/>
      <c r="L169" s="131">
        <f>'Прил 10'!J167</f>
        <v>0</v>
      </c>
      <c r="M169" s="131"/>
      <c r="N169" s="131">
        <f t="shared" ref="N169:N174" si="53">I169-D169</f>
        <v>0</v>
      </c>
      <c r="O169" s="131" t="s">
        <v>135</v>
      </c>
      <c r="P169" s="131" t="s">
        <v>135</v>
      </c>
      <c r="Q169" s="228" t="s">
        <v>135</v>
      </c>
      <c r="R169" s="131" t="s">
        <v>135</v>
      </c>
      <c r="S169" s="92" t="s">
        <v>135</v>
      </c>
      <c r="T169" s="131">
        <f>L169-G169</f>
        <v>0</v>
      </c>
      <c r="U169" s="94" t="s">
        <v>135</v>
      </c>
      <c r="V169" s="131" t="s">
        <v>135</v>
      </c>
      <c r="W169" s="92" t="s">
        <v>135</v>
      </c>
      <c r="X169" s="129"/>
    </row>
    <row r="170" spans="1:24" ht="24.6" customHeight="1" x14ac:dyDescent="0.2">
      <c r="A170" s="77" t="s">
        <v>150</v>
      </c>
      <c r="B170" s="80" t="str">
        <f>'Прил 10'!B168</f>
        <v>Легковой автомобиль класса С</v>
      </c>
      <c r="C170" s="95" t="str">
        <f>'Прил 10'!C168</f>
        <v>М/УСК/73/П13</v>
      </c>
      <c r="D170" s="131">
        <f t="shared" ref="D170:D174" si="54">E170+F170+G170+H170</f>
        <v>0</v>
      </c>
      <c r="E170" s="131"/>
      <c r="F170" s="131"/>
      <c r="G170" s="131">
        <f>'Прил 10'!I168</f>
        <v>0</v>
      </c>
      <c r="H170" s="131"/>
      <c r="I170" s="131">
        <f t="shared" ref="I170:I174" si="55">J170+K170+L170+M170</f>
        <v>0</v>
      </c>
      <c r="J170" s="131"/>
      <c r="K170" s="131"/>
      <c r="L170" s="131">
        <f>'Прил 10'!J168</f>
        <v>0</v>
      </c>
      <c r="M170" s="131"/>
      <c r="N170" s="131">
        <f t="shared" si="53"/>
        <v>0</v>
      </c>
      <c r="O170" s="131" t="s">
        <v>135</v>
      </c>
      <c r="P170" s="131" t="s">
        <v>135</v>
      </c>
      <c r="Q170" s="228" t="s">
        <v>135</v>
      </c>
      <c r="R170" s="131" t="s">
        <v>135</v>
      </c>
      <c r="S170" s="92" t="s">
        <v>135</v>
      </c>
      <c r="T170" s="131">
        <f t="shared" ref="T170:T174" si="56">L170-G170</f>
        <v>0</v>
      </c>
      <c r="U170" s="94" t="s">
        <v>135</v>
      </c>
      <c r="V170" s="131" t="s">
        <v>135</v>
      </c>
      <c r="W170" s="92" t="s">
        <v>135</v>
      </c>
      <c r="X170" s="129"/>
    </row>
    <row r="171" spans="1:24" ht="26.45" customHeight="1" x14ac:dyDescent="0.2">
      <c r="A171" s="77" t="s">
        <v>150</v>
      </c>
      <c r="B171" s="80" t="str">
        <f>'Прил 10'!B169</f>
        <v>Грузопассажирский автомобиль УАЗ 390995</v>
      </c>
      <c r="C171" s="95" t="str">
        <f>'Прил 10'!C169</f>
        <v>М/УСК/73/П14</v>
      </c>
      <c r="D171" s="131">
        <f t="shared" si="54"/>
        <v>0</v>
      </c>
      <c r="E171" s="131"/>
      <c r="F171" s="131"/>
      <c r="G171" s="131">
        <f>'Прил 10'!I169</f>
        <v>0</v>
      </c>
      <c r="H171" s="131"/>
      <c r="I171" s="131">
        <f t="shared" si="55"/>
        <v>0</v>
      </c>
      <c r="J171" s="131"/>
      <c r="K171" s="131"/>
      <c r="L171" s="131">
        <f>'Прил 10'!J169</f>
        <v>0</v>
      </c>
      <c r="M171" s="131"/>
      <c r="N171" s="131">
        <f t="shared" si="53"/>
        <v>0</v>
      </c>
      <c r="O171" s="131" t="s">
        <v>135</v>
      </c>
      <c r="P171" s="131" t="s">
        <v>135</v>
      </c>
      <c r="Q171" s="228" t="s">
        <v>135</v>
      </c>
      <c r="R171" s="131" t="s">
        <v>135</v>
      </c>
      <c r="S171" s="92" t="s">
        <v>135</v>
      </c>
      <c r="T171" s="131">
        <f t="shared" si="56"/>
        <v>0</v>
      </c>
      <c r="U171" s="94" t="s">
        <v>135</v>
      </c>
      <c r="V171" s="131" t="s">
        <v>135</v>
      </c>
      <c r="W171" s="92" t="s">
        <v>135</v>
      </c>
      <c r="X171" s="129"/>
    </row>
    <row r="172" spans="1:24" ht="26.45" customHeight="1" x14ac:dyDescent="0.2">
      <c r="A172" s="77" t="s">
        <v>150</v>
      </c>
      <c r="B172" s="80" t="str">
        <f>'Прил 10'!B170</f>
        <v>Грузопассажирский автомобиль УАЗ 390945</v>
      </c>
      <c r="C172" s="95" t="str">
        <f>'Прил 10'!C170</f>
        <v>М/УСК/73/П15</v>
      </c>
      <c r="D172" s="131">
        <f t="shared" si="54"/>
        <v>0</v>
      </c>
      <c r="E172" s="131"/>
      <c r="F172" s="131"/>
      <c r="G172" s="131">
        <f>'Прил 10'!I170</f>
        <v>0</v>
      </c>
      <c r="H172" s="131"/>
      <c r="I172" s="131">
        <f t="shared" si="55"/>
        <v>0</v>
      </c>
      <c r="J172" s="131"/>
      <c r="K172" s="131"/>
      <c r="L172" s="131">
        <f>'Прил 10'!J170</f>
        <v>0</v>
      </c>
      <c r="M172" s="131"/>
      <c r="N172" s="131">
        <f t="shared" si="53"/>
        <v>0</v>
      </c>
      <c r="O172" s="131" t="s">
        <v>135</v>
      </c>
      <c r="P172" s="131" t="s">
        <v>135</v>
      </c>
      <c r="Q172" s="228" t="s">
        <v>135</v>
      </c>
      <c r="R172" s="131" t="s">
        <v>135</v>
      </c>
      <c r="S172" s="92" t="s">
        <v>135</v>
      </c>
      <c r="T172" s="131">
        <f>L172-G172</f>
        <v>0</v>
      </c>
      <c r="U172" s="94" t="s">
        <v>135</v>
      </c>
      <c r="V172" s="131" t="s">
        <v>135</v>
      </c>
      <c r="W172" s="92" t="s">
        <v>135</v>
      </c>
      <c r="X172" s="129"/>
    </row>
    <row r="173" spans="1:24" ht="26.45" customHeight="1" x14ac:dyDescent="0.2">
      <c r="A173" s="77" t="s">
        <v>150</v>
      </c>
      <c r="B173" s="80" t="str">
        <f>'Прил 10'!B171</f>
        <v xml:space="preserve">Автоподъемник Чайка-Socage T318 на базе ГАЗ Next, 4x2 </v>
      </c>
      <c r="C173" s="95" t="str">
        <f>'Прил 10'!C171</f>
        <v>М/УСК/73/П16</v>
      </c>
      <c r="D173" s="131">
        <f t="shared" si="54"/>
        <v>0</v>
      </c>
      <c r="E173" s="131"/>
      <c r="F173" s="131"/>
      <c r="G173" s="131">
        <f>'Прил 10'!I171</f>
        <v>0</v>
      </c>
      <c r="H173" s="131"/>
      <c r="I173" s="131">
        <f t="shared" si="55"/>
        <v>0</v>
      </c>
      <c r="J173" s="131"/>
      <c r="K173" s="131"/>
      <c r="L173" s="131">
        <f>'Прил 10'!J171</f>
        <v>0</v>
      </c>
      <c r="M173" s="131"/>
      <c r="N173" s="131">
        <f t="shared" si="53"/>
        <v>0</v>
      </c>
      <c r="O173" s="131" t="s">
        <v>135</v>
      </c>
      <c r="P173" s="131" t="s">
        <v>135</v>
      </c>
      <c r="Q173" s="228" t="s">
        <v>135</v>
      </c>
      <c r="R173" s="131" t="s">
        <v>135</v>
      </c>
      <c r="S173" s="92" t="s">
        <v>135</v>
      </c>
      <c r="T173" s="131">
        <f t="shared" si="56"/>
        <v>0</v>
      </c>
      <c r="U173" s="94" t="s">
        <v>135</v>
      </c>
      <c r="V173" s="131" t="s">
        <v>135</v>
      </c>
      <c r="W173" s="92" t="s">
        <v>135</v>
      </c>
      <c r="X173" s="129"/>
    </row>
    <row r="174" spans="1:24" ht="24" customHeight="1" x14ac:dyDescent="0.2">
      <c r="A174" s="77" t="s">
        <v>150</v>
      </c>
      <c r="B174" s="80" t="str">
        <f>'Прил 10'!B172</f>
        <v>Сервер с операционной системой</v>
      </c>
      <c r="C174" s="95" t="str">
        <f>'Прил 10'!C172</f>
        <v>М/УСК/73/П19</v>
      </c>
      <c r="D174" s="131">
        <f t="shared" si="54"/>
        <v>0</v>
      </c>
      <c r="E174" s="131"/>
      <c r="F174" s="131"/>
      <c r="G174" s="131">
        <f>'Прил 10'!I172</f>
        <v>0</v>
      </c>
      <c r="H174" s="131"/>
      <c r="I174" s="131">
        <f t="shared" si="55"/>
        <v>0</v>
      </c>
      <c r="J174" s="131"/>
      <c r="K174" s="131"/>
      <c r="L174" s="131">
        <f>'Прил 10'!J172</f>
        <v>0</v>
      </c>
      <c r="M174" s="131"/>
      <c r="N174" s="131">
        <f t="shared" si="53"/>
        <v>0</v>
      </c>
      <c r="O174" s="253" t="s">
        <v>135</v>
      </c>
      <c r="P174" s="131" t="s">
        <v>135</v>
      </c>
      <c r="Q174" s="228" t="s">
        <v>135</v>
      </c>
      <c r="R174" s="131" t="s">
        <v>135</v>
      </c>
      <c r="S174" s="92" t="s">
        <v>135</v>
      </c>
      <c r="T174" s="131">
        <f t="shared" si="56"/>
        <v>0</v>
      </c>
      <c r="U174" s="94" t="s">
        <v>135</v>
      </c>
      <c r="V174" s="131" t="s">
        <v>135</v>
      </c>
      <c r="W174" s="92" t="s">
        <v>135</v>
      </c>
      <c r="X174" s="129"/>
    </row>
    <row r="176" spans="1:24" x14ac:dyDescent="0.2">
      <c r="C176" s="6" t="s">
        <v>966</v>
      </c>
      <c r="R176" s="6" t="s">
        <v>967</v>
      </c>
    </row>
    <row r="178" spans="3:18" x14ac:dyDescent="0.2">
      <c r="C178" s="6" t="s">
        <v>43</v>
      </c>
      <c r="R178" s="6" t="s">
        <v>44</v>
      </c>
    </row>
    <row r="180" spans="3:18" x14ac:dyDescent="0.2">
      <c r="C180" s="6" t="str">
        <f>'Прил 10'!C178</f>
        <v>Заместитель генерального директора по логистике и транспорту</v>
      </c>
      <c r="R180" s="6" t="str">
        <f>'Прил 10'!O178</f>
        <v>К.Н. Свешников</v>
      </c>
    </row>
    <row r="182" spans="3:18" x14ac:dyDescent="0.2">
      <c r="C182" s="6" t="str">
        <f>'Прил 10'!C180</f>
        <v xml:space="preserve">Начальник ОРС </v>
      </c>
      <c r="R182" s="6" t="str">
        <f>'Прил 10'!O180</f>
        <v>Ф.М.Валиахметов</v>
      </c>
    </row>
    <row r="184" spans="3:18" x14ac:dyDescent="0.2">
      <c r="C184" s="6" t="str">
        <f>'Прил 10'!C182</f>
        <v>Начальник УТЭ</v>
      </c>
      <c r="R184" s="6" t="str">
        <f>'Прил 10'!O182</f>
        <v>И.Г. Самойлов</v>
      </c>
    </row>
    <row r="186" spans="3:18" x14ac:dyDescent="0.2">
      <c r="C186" s="6" t="s">
        <v>963</v>
      </c>
      <c r="R186" s="6" t="s">
        <v>964</v>
      </c>
    </row>
  </sheetData>
  <mergeCells count="35">
    <mergeCell ref="J11:W11"/>
    <mergeCell ref="V16:W17"/>
    <mergeCell ref="T16:U17"/>
    <mergeCell ref="G17:G18"/>
    <mergeCell ref="H17:H18"/>
    <mergeCell ref="N14:W15"/>
    <mergeCell ref="R16:S17"/>
    <mergeCell ref="C14:C18"/>
    <mergeCell ref="D14:M14"/>
    <mergeCell ref="D17:D18"/>
    <mergeCell ref="F17:F18"/>
    <mergeCell ref="L17:L18"/>
    <mergeCell ref="E17:E18"/>
    <mergeCell ref="X158:X159"/>
    <mergeCell ref="X14:X18"/>
    <mergeCell ref="X94:X101"/>
    <mergeCell ref="I17:I18"/>
    <mergeCell ref="J17:J18"/>
    <mergeCell ref="P16:Q17"/>
    <mergeCell ref="V2:X2"/>
    <mergeCell ref="I4:J4"/>
    <mergeCell ref="L4:M4"/>
    <mergeCell ref="I6:R6"/>
    <mergeCell ref="M17:M18"/>
    <mergeCell ref="K17:K18"/>
    <mergeCell ref="N16:O17"/>
    <mergeCell ref="I7:R7"/>
    <mergeCell ref="A3:V3"/>
    <mergeCell ref="W3:X3"/>
    <mergeCell ref="D15:M15"/>
    <mergeCell ref="D16:H16"/>
    <mergeCell ref="I16:M16"/>
    <mergeCell ref="L9:M9"/>
    <mergeCell ref="A14:A18"/>
    <mergeCell ref="B14:B18"/>
  </mergeCells>
  <phoneticPr fontId="27" type="noConversion"/>
  <pageMargins left="0.19685039370078741" right="0.19685039370078741" top="0.39370078740157483" bottom="0.19685039370078741" header="0" footer="0"/>
  <pageSetup paperSize="9" scale="57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4"/>
  <sheetViews>
    <sheetView tabSelected="1" view="pageBreakPreview" topLeftCell="A14" zoomScale="85" zoomScaleNormal="100" zoomScaleSheetLayoutView="85" workbookViewId="0">
      <pane xSplit="2" ySplit="4" topLeftCell="H121" activePane="bottomRight" state="frozen"/>
      <selection activeCell="A14" sqref="A14"/>
      <selection pane="topRight" activeCell="C14" sqref="C14"/>
      <selection pane="bottomLeft" activeCell="A18" sqref="A18"/>
      <selection pane="bottomRight" activeCell="A14" sqref="A1:XFD1048576"/>
    </sheetView>
  </sheetViews>
  <sheetFormatPr defaultColWidth="9.140625" defaultRowHeight="15.75" x14ac:dyDescent="0.25"/>
  <cols>
    <col min="1" max="1" width="7.140625" style="1" customWidth="1"/>
    <col min="2" max="2" width="44.42578125" style="1" customWidth="1"/>
    <col min="3" max="3" width="13.7109375" style="1" customWidth="1"/>
    <col min="4" max="4" width="14.7109375" style="1" customWidth="1"/>
    <col min="5" max="5" width="14" style="1" customWidth="1"/>
    <col min="6" max="6" width="8.140625" style="1" customWidth="1"/>
    <col min="7" max="7" width="9.7109375" style="1" customWidth="1"/>
    <col min="8" max="8" width="7.7109375" style="1" customWidth="1"/>
    <col min="9" max="9" width="7.85546875" style="1" customWidth="1"/>
    <col min="10" max="16" width="7.7109375" style="1" customWidth="1"/>
    <col min="17" max="17" width="7.28515625" style="1" customWidth="1"/>
    <col min="18" max="18" width="6.42578125" style="1" customWidth="1"/>
    <col min="19" max="19" width="9.7109375" style="1" customWidth="1"/>
    <col min="20" max="20" width="8.28515625" style="1" customWidth="1"/>
    <col min="21" max="21" width="6.7109375" style="1" customWidth="1"/>
    <col min="22" max="22" width="42.28515625" style="1" customWidth="1"/>
    <col min="23" max="16384" width="9.140625" style="1"/>
  </cols>
  <sheetData>
    <row r="1" spans="1:22" s="6" customFormat="1" ht="12.75" x14ac:dyDescent="0.2">
      <c r="V1" s="7" t="s">
        <v>797</v>
      </c>
    </row>
    <row r="2" spans="1:22" s="6" customFormat="1" ht="14.45" customHeight="1" x14ac:dyDescent="0.2">
      <c r="T2" s="284" t="s">
        <v>29</v>
      </c>
      <c r="U2" s="284"/>
      <c r="V2" s="284"/>
    </row>
    <row r="3" spans="1:22" s="6" customFormat="1" ht="12.75" x14ac:dyDescent="0.2">
      <c r="A3" s="289" t="s">
        <v>798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95" t="s">
        <v>28</v>
      </c>
      <c r="V3" s="295"/>
    </row>
    <row r="4" spans="1:22" s="6" customFormat="1" ht="12.75" x14ac:dyDescent="0.2">
      <c r="G4" s="7" t="s">
        <v>784</v>
      </c>
      <c r="H4" s="8" t="s">
        <v>1005</v>
      </c>
      <c r="I4" s="5" t="s">
        <v>799</v>
      </c>
      <c r="J4" s="8" t="s">
        <v>968</v>
      </c>
      <c r="K4" s="6" t="s">
        <v>786</v>
      </c>
    </row>
    <row r="5" spans="1:22" s="6" customFormat="1" ht="11.25" customHeight="1" x14ac:dyDescent="0.2"/>
    <row r="6" spans="1:22" s="6" customFormat="1" ht="12.75" x14ac:dyDescent="0.2">
      <c r="F6" s="7" t="s">
        <v>57</v>
      </c>
      <c r="G6" s="285" t="s">
        <v>27</v>
      </c>
      <c r="H6" s="285"/>
      <c r="I6" s="285"/>
      <c r="J6" s="285"/>
      <c r="K6" s="285"/>
      <c r="L6" s="285"/>
      <c r="M6" s="285"/>
      <c r="N6" s="285"/>
      <c r="O6" s="285"/>
      <c r="P6" s="285"/>
      <c r="Q6" s="9"/>
    </row>
    <row r="7" spans="1:22" s="6" customFormat="1" ht="12.75" customHeight="1" x14ac:dyDescent="0.2">
      <c r="G7" s="286" t="s">
        <v>58</v>
      </c>
      <c r="H7" s="286"/>
      <c r="I7" s="286"/>
      <c r="J7" s="286"/>
      <c r="K7" s="286"/>
      <c r="L7" s="286"/>
      <c r="M7" s="286"/>
      <c r="N7" s="286"/>
      <c r="O7" s="286"/>
      <c r="P7" s="286"/>
      <c r="Q7" s="72"/>
    </row>
    <row r="8" spans="1:22" s="6" customFormat="1" ht="11.25" customHeight="1" x14ac:dyDescent="0.2"/>
    <row r="9" spans="1:22" s="6" customFormat="1" ht="12.75" x14ac:dyDescent="0.2">
      <c r="I9" s="7" t="s">
        <v>59</v>
      </c>
      <c r="J9" s="8" t="s">
        <v>968</v>
      </c>
      <c r="K9" s="6" t="s">
        <v>60</v>
      </c>
    </row>
    <row r="10" spans="1:22" s="6" customFormat="1" ht="11.25" customHeight="1" x14ac:dyDescent="0.2"/>
    <row r="11" spans="1:22" s="6" customFormat="1" ht="12.75" x14ac:dyDescent="0.2">
      <c r="G11" s="7" t="s">
        <v>61</v>
      </c>
      <c r="H11" s="287" t="s">
        <v>969</v>
      </c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</row>
    <row r="12" spans="1:22" s="6" customFormat="1" ht="12.75" customHeight="1" x14ac:dyDescent="0.2">
      <c r="H12" s="286" t="s">
        <v>62</v>
      </c>
      <c r="I12" s="286"/>
      <c r="J12" s="286"/>
      <c r="K12" s="286"/>
      <c r="L12" s="286"/>
      <c r="M12" s="286"/>
      <c r="N12" s="286"/>
      <c r="O12" s="286"/>
      <c r="P12" s="286"/>
      <c r="Q12" s="286"/>
    </row>
    <row r="13" spans="1:22" s="6" customFormat="1" ht="11.25" customHeight="1" x14ac:dyDescent="0.2"/>
    <row r="14" spans="1:22" s="6" customFormat="1" ht="82.15" customHeight="1" x14ac:dyDescent="0.2">
      <c r="A14" s="274" t="s">
        <v>65</v>
      </c>
      <c r="B14" s="274" t="s">
        <v>66</v>
      </c>
      <c r="C14" s="274" t="s">
        <v>63</v>
      </c>
      <c r="D14" s="274" t="s">
        <v>800</v>
      </c>
      <c r="E14" s="274" t="s">
        <v>988</v>
      </c>
      <c r="F14" s="277" t="s">
        <v>987</v>
      </c>
      <c r="G14" s="278"/>
      <c r="H14" s="277" t="s">
        <v>1004</v>
      </c>
      <c r="I14" s="291"/>
      <c r="J14" s="291"/>
      <c r="K14" s="291"/>
      <c r="L14" s="291"/>
      <c r="M14" s="291"/>
      <c r="N14" s="291"/>
      <c r="O14" s="291"/>
      <c r="P14" s="291"/>
      <c r="Q14" s="278"/>
      <c r="R14" s="277" t="s">
        <v>801</v>
      </c>
      <c r="S14" s="278"/>
      <c r="T14" s="302" t="s">
        <v>802</v>
      </c>
      <c r="U14" s="304"/>
      <c r="V14" s="274" t="s">
        <v>54</v>
      </c>
    </row>
    <row r="15" spans="1:22" s="6" customFormat="1" ht="15" customHeight="1" x14ac:dyDescent="0.2">
      <c r="A15" s="275"/>
      <c r="B15" s="275"/>
      <c r="C15" s="275"/>
      <c r="D15" s="275"/>
      <c r="E15" s="275"/>
      <c r="F15" s="307" t="s">
        <v>67</v>
      </c>
      <c r="G15" s="307" t="s">
        <v>68</v>
      </c>
      <c r="H15" s="277" t="s">
        <v>788</v>
      </c>
      <c r="I15" s="278"/>
      <c r="J15" s="277" t="s">
        <v>789</v>
      </c>
      <c r="K15" s="278"/>
      <c r="L15" s="277" t="s">
        <v>790</v>
      </c>
      <c r="M15" s="278"/>
      <c r="N15" s="277" t="s">
        <v>791</v>
      </c>
      <c r="O15" s="278"/>
      <c r="P15" s="277" t="s">
        <v>792</v>
      </c>
      <c r="Q15" s="278"/>
      <c r="R15" s="307" t="s">
        <v>67</v>
      </c>
      <c r="S15" s="307" t="s">
        <v>68</v>
      </c>
      <c r="T15" s="276"/>
      <c r="U15" s="306"/>
      <c r="V15" s="275"/>
    </row>
    <row r="16" spans="1:22" s="6" customFormat="1" ht="55.9" customHeight="1" x14ac:dyDescent="0.2">
      <c r="A16" s="281"/>
      <c r="B16" s="281"/>
      <c r="C16" s="281"/>
      <c r="D16" s="281"/>
      <c r="E16" s="276"/>
      <c r="F16" s="308"/>
      <c r="G16" s="308"/>
      <c r="H16" s="73" t="s">
        <v>45</v>
      </c>
      <c r="I16" s="73" t="s">
        <v>50</v>
      </c>
      <c r="J16" s="73" t="s">
        <v>45</v>
      </c>
      <c r="K16" s="73" t="s">
        <v>50</v>
      </c>
      <c r="L16" s="73" t="s">
        <v>45</v>
      </c>
      <c r="M16" s="73" t="s">
        <v>50</v>
      </c>
      <c r="N16" s="73" t="s">
        <v>45</v>
      </c>
      <c r="O16" s="73" t="s">
        <v>50</v>
      </c>
      <c r="P16" s="73" t="s">
        <v>45</v>
      </c>
      <c r="Q16" s="73" t="s">
        <v>50</v>
      </c>
      <c r="R16" s="308"/>
      <c r="S16" s="308"/>
      <c r="T16" s="74" t="s">
        <v>71</v>
      </c>
      <c r="U16" s="74" t="s">
        <v>53</v>
      </c>
      <c r="V16" s="281"/>
    </row>
    <row r="17" spans="1:22" s="6" customFormat="1" ht="12.75" x14ac:dyDescent="0.2">
      <c r="A17" s="75">
        <v>1</v>
      </c>
      <c r="B17" s="75">
        <v>2</v>
      </c>
      <c r="C17" s="75">
        <v>3</v>
      </c>
      <c r="D17" s="75">
        <v>4</v>
      </c>
      <c r="E17" s="75">
        <v>5</v>
      </c>
      <c r="F17" s="75">
        <v>6</v>
      </c>
      <c r="G17" s="75">
        <v>7</v>
      </c>
      <c r="H17" s="75">
        <v>8</v>
      </c>
      <c r="I17" s="75">
        <v>9</v>
      </c>
      <c r="J17" s="75">
        <v>10</v>
      </c>
      <c r="K17" s="75">
        <v>11</v>
      </c>
      <c r="L17" s="75">
        <v>12</v>
      </c>
      <c r="M17" s="75">
        <v>13</v>
      </c>
      <c r="N17" s="75">
        <v>14</v>
      </c>
      <c r="O17" s="75">
        <v>15</v>
      </c>
      <c r="P17" s="75">
        <v>16</v>
      </c>
      <c r="Q17" s="75">
        <v>17</v>
      </c>
      <c r="R17" s="75">
        <v>18</v>
      </c>
      <c r="S17" s="75">
        <v>19</v>
      </c>
      <c r="T17" s="75">
        <v>20</v>
      </c>
      <c r="U17" s="75">
        <v>21</v>
      </c>
      <c r="V17" s="75">
        <v>22</v>
      </c>
    </row>
    <row r="18" spans="1:22" s="6" customFormat="1" ht="22.15" customHeight="1" x14ac:dyDescent="0.2">
      <c r="A18" s="97" t="s">
        <v>55</v>
      </c>
      <c r="B18" s="124"/>
      <c r="C18" s="125"/>
      <c r="D18" s="118">
        <f>SUM(D19:D24)</f>
        <v>108.07600833000001</v>
      </c>
      <c r="E18" s="118">
        <f t="shared" ref="E18:S18" si="0">SUM(E19:E24)</f>
        <v>0</v>
      </c>
      <c r="F18" s="118">
        <f t="shared" si="0"/>
        <v>0</v>
      </c>
      <c r="G18" s="118">
        <f t="shared" si="0"/>
        <v>108.07600833000001</v>
      </c>
      <c r="H18" s="118">
        <f t="shared" si="0"/>
        <v>108.076015</v>
      </c>
      <c r="I18" s="118">
        <f t="shared" si="0"/>
        <v>1.3910045</v>
      </c>
      <c r="J18" s="118">
        <f t="shared" si="0"/>
        <v>0</v>
      </c>
      <c r="K18" s="118">
        <f t="shared" si="0"/>
        <v>0</v>
      </c>
      <c r="L18" s="118">
        <f t="shared" si="0"/>
        <v>0</v>
      </c>
      <c r="M18" s="118">
        <f t="shared" si="0"/>
        <v>1.3910045</v>
      </c>
      <c r="N18" s="118">
        <f t="shared" si="0"/>
        <v>14.283379166666668</v>
      </c>
      <c r="O18" s="118">
        <f t="shared" si="0"/>
        <v>0</v>
      </c>
      <c r="P18" s="118">
        <f t="shared" si="0"/>
        <v>93.792635833333335</v>
      </c>
      <c r="Q18" s="118">
        <f t="shared" si="0"/>
        <v>0</v>
      </c>
      <c r="R18" s="118">
        <f t="shared" si="0"/>
        <v>0</v>
      </c>
      <c r="S18" s="118">
        <f t="shared" si="0"/>
        <v>106.68500383</v>
      </c>
      <c r="T18" s="118">
        <f t="shared" ref="T18" si="1">SUM(T19:T24)</f>
        <v>1.3910045</v>
      </c>
      <c r="U18" s="226">
        <f t="shared" ref="U18:U24" si="2">IFERROR(T18/J18,0%)</f>
        <v>0</v>
      </c>
      <c r="V18" s="76"/>
    </row>
    <row r="19" spans="1:22" s="6" customFormat="1" ht="12.75" x14ac:dyDescent="0.2">
      <c r="A19" s="77" t="s">
        <v>903</v>
      </c>
      <c r="B19" s="78" t="s">
        <v>904</v>
      </c>
      <c r="C19" s="95"/>
      <c r="D19" s="92">
        <f>D27</f>
        <v>0</v>
      </c>
      <c r="E19" s="92">
        <f t="shared" ref="E19:R19" si="3">E27</f>
        <v>0</v>
      </c>
      <c r="F19" s="92">
        <f t="shared" si="3"/>
        <v>0</v>
      </c>
      <c r="G19" s="92">
        <f t="shared" si="3"/>
        <v>0</v>
      </c>
      <c r="H19" s="92">
        <f t="shared" si="3"/>
        <v>0</v>
      </c>
      <c r="I19" s="92">
        <f t="shared" si="3"/>
        <v>0</v>
      </c>
      <c r="J19" s="92">
        <f t="shared" si="3"/>
        <v>0</v>
      </c>
      <c r="K19" s="92">
        <f t="shared" si="3"/>
        <v>0</v>
      </c>
      <c r="L19" s="92">
        <f t="shared" si="3"/>
        <v>0</v>
      </c>
      <c r="M19" s="92">
        <f t="shared" si="3"/>
        <v>0</v>
      </c>
      <c r="N19" s="92">
        <f t="shared" si="3"/>
        <v>0</v>
      </c>
      <c r="O19" s="92">
        <f t="shared" si="3"/>
        <v>0</v>
      </c>
      <c r="P19" s="92">
        <f t="shared" si="3"/>
        <v>0</v>
      </c>
      <c r="Q19" s="92">
        <f t="shared" si="3"/>
        <v>0</v>
      </c>
      <c r="R19" s="92">
        <f t="shared" si="3"/>
        <v>0</v>
      </c>
      <c r="S19" s="92">
        <f>S27</f>
        <v>0</v>
      </c>
      <c r="T19" s="92">
        <f>T27</f>
        <v>0</v>
      </c>
      <c r="U19" s="250" t="s">
        <v>135</v>
      </c>
      <c r="V19" s="91"/>
    </row>
    <row r="20" spans="1:22" s="6" customFormat="1" ht="25.5" x14ac:dyDescent="0.2">
      <c r="A20" s="77" t="s">
        <v>905</v>
      </c>
      <c r="B20" s="78" t="s">
        <v>906</v>
      </c>
      <c r="C20" s="93" t="s">
        <v>36</v>
      </c>
      <c r="D20" s="92">
        <f>D80</f>
        <v>93.191000000000003</v>
      </c>
      <c r="E20" s="92">
        <f t="shared" ref="E20:R20" si="4">E80</f>
        <v>0</v>
      </c>
      <c r="F20" s="92">
        <f t="shared" si="4"/>
        <v>0</v>
      </c>
      <c r="G20" s="92">
        <f t="shared" si="4"/>
        <v>93.191000000000003</v>
      </c>
      <c r="H20" s="92">
        <f t="shared" si="4"/>
        <v>93.191000000000003</v>
      </c>
      <c r="I20" s="92">
        <f t="shared" si="4"/>
        <v>0.24936564999999999</v>
      </c>
      <c r="J20" s="92">
        <f t="shared" si="4"/>
        <v>0</v>
      </c>
      <c r="K20" s="92">
        <f t="shared" si="4"/>
        <v>0</v>
      </c>
      <c r="L20" s="92">
        <f t="shared" si="4"/>
        <v>0</v>
      </c>
      <c r="M20" s="92">
        <f t="shared" si="4"/>
        <v>0.24936564999999999</v>
      </c>
      <c r="N20" s="92">
        <f t="shared" si="4"/>
        <v>0</v>
      </c>
      <c r="O20" s="92">
        <f t="shared" si="4"/>
        <v>0</v>
      </c>
      <c r="P20" s="92">
        <f t="shared" si="4"/>
        <v>93.191000000000003</v>
      </c>
      <c r="Q20" s="92">
        <f t="shared" si="4"/>
        <v>0</v>
      </c>
      <c r="R20" s="92">
        <f t="shared" si="4"/>
        <v>0</v>
      </c>
      <c r="S20" s="92">
        <f>S80</f>
        <v>92.941634350000001</v>
      </c>
      <c r="T20" s="92">
        <f>T80</f>
        <v>0.24936564999999999</v>
      </c>
      <c r="U20" s="228">
        <f t="shared" si="2"/>
        <v>0</v>
      </c>
      <c r="V20" s="91"/>
    </row>
    <row r="21" spans="1:22" s="6" customFormat="1" ht="37.9" customHeight="1" x14ac:dyDescent="0.2">
      <c r="A21" s="77" t="s">
        <v>907</v>
      </c>
      <c r="B21" s="79" t="s">
        <v>908</v>
      </c>
      <c r="C21" s="93" t="s">
        <v>36</v>
      </c>
      <c r="D21" s="92">
        <f>D146</f>
        <v>0</v>
      </c>
      <c r="E21" s="92">
        <f t="shared" ref="E21:R21" si="5">E146</f>
        <v>0</v>
      </c>
      <c r="F21" s="92">
        <f t="shared" si="5"/>
        <v>0</v>
      </c>
      <c r="G21" s="92">
        <f t="shared" si="5"/>
        <v>0</v>
      </c>
      <c r="H21" s="92">
        <f t="shared" si="5"/>
        <v>0</v>
      </c>
      <c r="I21" s="92">
        <f t="shared" si="5"/>
        <v>0</v>
      </c>
      <c r="J21" s="92">
        <f t="shared" si="5"/>
        <v>0</v>
      </c>
      <c r="K21" s="92">
        <f t="shared" si="5"/>
        <v>0</v>
      </c>
      <c r="L21" s="92">
        <f t="shared" si="5"/>
        <v>0</v>
      </c>
      <c r="M21" s="92">
        <f t="shared" si="5"/>
        <v>0</v>
      </c>
      <c r="N21" s="92">
        <f t="shared" si="5"/>
        <v>0</v>
      </c>
      <c r="O21" s="92">
        <f t="shared" si="5"/>
        <v>0</v>
      </c>
      <c r="P21" s="92">
        <f t="shared" si="5"/>
        <v>0</v>
      </c>
      <c r="Q21" s="92">
        <f t="shared" si="5"/>
        <v>0</v>
      </c>
      <c r="R21" s="92">
        <f t="shared" si="5"/>
        <v>0</v>
      </c>
      <c r="S21" s="92">
        <f>S146</f>
        <v>0</v>
      </c>
      <c r="T21" s="92">
        <f>T146</f>
        <v>0</v>
      </c>
      <c r="U21" s="250" t="s">
        <v>135</v>
      </c>
      <c r="V21" s="92"/>
    </row>
    <row r="22" spans="1:22" s="6" customFormat="1" ht="25.5" x14ac:dyDescent="0.2">
      <c r="A22" s="77" t="s">
        <v>909</v>
      </c>
      <c r="B22" s="78" t="s">
        <v>910</v>
      </c>
      <c r="C22" s="93" t="s">
        <v>36</v>
      </c>
      <c r="D22" s="92">
        <f>D155</f>
        <v>0.60163582999999998</v>
      </c>
      <c r="E22" s="92">
        <f t="shared" ref="E22:R22" si="6">E155</f>
        <v>0</v>
      </c>
      <c r="F22" s="92">
        <f t="shared" si="6"/>
        <v>0</v>
      </c>
      <c r="G22" s="92">
        <f t="shared" si="6"/>
        <v>0.60163582999999998</v>
      </c>
      <c r="H22" s="92">
        <f t="shared" si="6"/>
        <v>0.60163583333333337</v>
      </c>
      <c r="I22" s="92">
        <f t="shared" si="6"/>
        <v>5.8638849999999999E-2</v>
      </c>
      <c r="J22" s="92">
        <f t="shared" si="6"/>
        <v>0</v>
      </c>
      <c r="K22" s="92">
        <f t="shared" si="6"/>
        <v>0</v>
      </c>
      <c r="L22" s="92">
        <f t="shared" si="6"/>
        <v>0</v>
      </c>
      <c r="M22" s="92">
        <f t="shared" si="6"/>
        <v>5.8638849999999999E-2</v>
      </c>
      <c r="N22" s="92">
        <f t="shared" si="6"/>
        <v>0</v>
      </c>
      <c r="O22" s="92">
        <f t="shared" si="6"/>
        <v>0</v>
      </c>
      <c r="P22" s="92">
        <f t="shared" si="6"/>
        <v>0.60163583333333337</v>
      </c>
      <c r="Q22" s="92">
        <f t="shared" si="6"/>
        <v>0</v>
      </c>
      <c r="R22" s="92">
        <f t="shared" si="6"/>
        <v>0</v>
      </c>
      <c r="S22" s="92">
        <f>S155</f>
        <v>0.54299697999999996</v>
      </c>
      <c r="T22" s="92">
        <f>T155</f>
        <v>5.8638849999999999E-2</v>
      </c>
      <c r="U22" s="228">
        <f t="shared" si="2"/>
        <v>0</v>
      </c>
      <c r="V22" s="92"/>
    </row>
    <row r="23" spans="1:22" s="6" customFormat="1" ht="28.15" customHeight="1" x14ac:dyDescent="0.2">
      <c r="A23" s="77" t="s">
        <v>911</v>
      </c>
      <c r="B23" s="78" t="s">
        <v>912</v>
      </c>
      <c r="C23" s="93" t="s">
        <v>36</v>
      </c>
      <c r="D23" s="92">
        <f>D162</f>
        <v>0</v>
      </c>
      <c r="E23" s="92">
        <f t="shared" ref="E23:R23" si="7">E162</f>
        <v>0</v>
      </c>
      <c r="F23" s="92">
        <f t="shared" si="7"/>
        <v>0</v>
      </c>
      <c r="G23" s="92">
        <f t="shared" si="7"/>
        <v>0</v>
      </c>
      <c r="H23" s="92">
        <f t="shared" si="7"/>
        <v>0</v>
      </c>
      <c r="I23" s="92">
        <f t="shared" si="7"/>
        <v>0</v>
      </c>
      <c r="J23" s="92">
        <f t="shared" si="7"/>
        <v>0</v>
      </c>
      <c r="K23" s="92">
        <f t="shared" si="7"/>
        <v>0</v>
      </c>
      <c r="L23" s="92">
        <f t="shared" si="7"/>
        <v>0</v>
      </c>
      <c r="M23" s="92">
        <f t="shared" si="7"/>
        <v>0</v>
      </c>
      <c r="N23" s="92">
        <f t="shared" si="7"/>
        <v>0</v>
      </c>
      <c r="O23" s="92">
        <f t="shared" si="7"/>
        <v>0</v>
      </c>
      <c r="P23" s="92">
        <f t="shared" si="7"/>
        <v>0</v>
      </c>
      <c r="Q23" s="92">
        <f t="shared" si="7"/>
        <v>0</v>
      </c>
      <c r="R23" s="92">
        <f t="shared" si="7"/>
        <v>0</v>
      </c>
      <c r="S23" s="92">
        <f>S162</f>
        <v>0</v>
      </c>
      <c r="T23" s="92">
        <f>T162</f>
        <v>0</v>
      </c>
      <c r="U23" s="250" t="s">
        <v>135</v>
      </c>
      <c r="V23" s="92"/>
    </row>
    <row r="24" spans="1:22" s="6" customFormat="1" ht="16.899999999999999" customHeight="1" x14ac:dyDescent="0.2">
      <c r="A24" s="77" t="s">
        <v>913</v>
      </c>
      <c r="B24" s="78" t="s">
        <v>914</v>
      </c>
      <c r="C24" s="93" t="s">
        <v>36</v>
      </c>
      <c r="D24" s="92">
        <f>D166</f>
        <v>14.283372499999999</v>
      </c>
      <c r="E24" s="92">
        <f t="shared" ref="E24:R24" si="8">E166</f>
        <v>0</v>
      </c>
      <c r="F24" s="92">
        <f t="shared" si="8"/>
        <v>0</v>
      </c>
      <c r="G24" s="92">
        <f t="shared" si="8"/>
        <v>14.283372499999999</v>
      </c>
      <c r="H24" s="92">
        <f t="shared" si="8"/>
        <v>14.283379166666668</v>
      </c>
      <c r="I24" s="92">
        <f t="shared" si="8"/>
        <v>1.083</v>
      </c>
      <c r="J24" s="92">
        <f t="shared" si="8"/>
        <v>0</v>
      </c>
      <c r="K24" s="92">
        <f t="shared" si="8"/>
        <v>0</v>
      </c>
      <c r="L24" s="92">
        <f t="shared" si="8"/>
        <v>0</v>
      </c>
      <c r="M24" s="92">
        <f t="shared" si="8"/>
        <v>1.083</v>
      </c>
      <c r="N24" s="92">
        <f t="shared" si="8"/>
        <v>14.283379166666668</v>
      </c>
      <c r="O24" s="92">
        <f t="shared" si="8"/>
        <v>0</v>
      </c>
      <c r="P24" s="92">
        <f t="shared" si="8"/>
        <v>0</v>
      </c>
      <c r="Q24" s="92">
        <f t="shared" si="8"/>
        <v>0</v>
      </c>
      <c r="R24" s="92">
        <f t="shared" si="8"/>
        <v>0</v>
      </c>
      <c r="S24" s="92">
        <f>S166</f>
        <v>13.200372499999999</v>
      </c>
      <c r="T24" s="92">
        <f>T166</f>
        <v>1.083</v>
      </c>
      <c r="U24" s="228">
        <f t="shared" si="2"/>
        <v>0</v>
      </c>
      <c r="V24" s="92"/>
    </row>
    <row r="25" spans="1:22" s="6" customFormat="1" ht="7.9" customHeight="1" x14ac:dyDescent="0.2">
      <c r="A25" s="77"/>
      <c r="B25" s="78"/>
      <c r="C25" s="95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</row>
    <row r="26" spans="1:22" s="6" customFormat="1" ht="12.75" x14ac:dyDescent="0.2">
      <c r="A26" s="77" t="s">
        <v>915</v>
      </c>
      <c r="B26" s="78" t="s">
        <v>916</v>
      </c>
      <c r="C26" s="95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</row>
    <row r="27" spans="1:22" s="6" customFormat="1" ht="16.899999999999999" customHeight="1" x14ac:dyDescent="0.2">
      <c r="A27" s="183" t="s">
        <v>133</v>
      </c>
      <c r="B27" s="184" t="s">
        <v>949</v>
      </c>
      <c r="C27" s="185" t="s">
        <v>36</v>
      </c>
      <c r="D27" s="192">
        <v>0</v>
      </c>
      <c r="E27" s="192">
        <v>0</v>
      </c>
      <c r="F27" s="192">
        <v>0</v>
      </c>
      <c r="G27" s="192">
        <v>0</v>
      </c>
      <c r="H27" s="192">
        <v>0</v>
      </c>
      <c r="I27" s="192">
        <v>0</v>
      </c>
      <c r="J27" s="192">
        <v>0</v>
      </c>
      <c r="K27" s="192">
        <v>0</v>
      </c>
      <c r="L27" s="192">
        <v>0</v>
      </c>
      <c r="M27" s="192">
        <v>0</v>
      </c>
      <c r="N27" s="192">
        <v>0</v>
      </c>
      <c r="O27" s="192">
        <v>0</v>
      </c>
      <c r="P27" s="192">
        <v>0</v>
      </c>
      <c r="Q27" s="192">
        <v>0</v>
      </c>
      <c r="R27" s="192">
        <v>0</v>
      </c>
      <c r="S27" s="192">
        <v>0</v>
      </c>
      <c r="T27" s="192">
        <v>0</v>
      </c>
      <c r="U27" s="186" t="s">
        <v>135</v>
      </c>
      <c r="V27" s="186"/>
    </row>
    <row r="28" spans="1:22" s="6" customFormat="1" ht="38.25" hidden="1" x14ac:dyDescent="0.2">
      <c r="A28" s="77" t="s">
        <v>136</v>
      </c>
      <c r="B28" s="78" t="s">
        <v>918</v>
      </c>
      <c r="C28" s="95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229">
        <f t="shared" ref="U28:U90" si="9">IFERROR(T28/J28,0%)</f>
        <v>0</v>
      </c>
      <c r="V28" s="90"/>
    </row>
    <row r="29" spans="1:22" s="6" customFormat="1" ht="51" hidden="1" x14ac:dyDescent="0.2">
      <c r="A29" s="77" t="s">
        <v>676</v>
      </c>
      <c r="B29" s="78" t="s">
        <v>919</v>
      </c>
      <c r="C29" s="95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229">
        <f t="shared" si="9"/>
        <v>0</v>
      </c>
      <c r="V29" s="90"/>
    </row>
    <row r="30" spans="1:22" s="6" customFormat="1" ht="51" hidden="1" x14ac:dyDescent="0.2">
      <c r="A30" s="77" t="s">
        <v>681</v>
      </c>
      <c r="B30" s="78" t="s">
        <v>920</v>
      </c>
      <c r="C30" s="95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29">
        <f t="shared" si="9"/>
        <v>0</v>
      </c>
      <c r="V30" s="90"/>
    </row>
    <row r="31" spans="1:22" s="6" customFormat="1" ht="38.25" hidden="1" x14ac:dyDescent="0.2">
      <c r="A31" s="77" t="s">
        <v>683</v>
      </c>
      <c r="B31" s="78" t="s">
        <v>921</v>
      </c>
      <c r="C31" s="95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229">
        <f t="shared" si="9"/>
        <v>0</v>
      </c>
      <c r="V31" s="90"/>
    </row>
    <row r="32" spans="1:22" s="6" customFormat="1" ht="12.75" hidden="1" x14ac:dyDescent="0.2">
      <c r="A32" s="77" t="s">
        <v>683</v>
      </c>
      <c r="B32" s="80" t="s">
        <v>922</v>
      </c>
      <c r="C32" s="95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229">
        <f t="shared" si="9"/>
        <v>0</v>
      </c>
      <c r="V32" s="90"/>
    </row>
    <row r="33" spans="1:22" s="6" customFormat="1" ht="12.75" hidden="1" x14ac:dyDescent="0.2">
      <c r="A33" s="77" t="s">
        <v>683</v>
      </c>
      <c r="B33" s="80" t="s">
        <v>922</v>
      </c>
      <c r="C33" s="95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229">
        <f t="shared" si="9"/>
        <v>0</v>
      </c>
      <c r="V33" s="90"/>
    </row>
    <row r="34" spans="1:22" s="6" customFormat="1" ht="12.75" hidden="1" x14ac:dyDescent="0.2">
      <c r="A34" s="77" t="s">
        <v>85</v>
      </c>
      <c r="B34" s="78" t="s">
        <v>85</v>
      </c>
      <c r="C34" s="95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229">
        <f t="shared" si="9"/>
        <v>0</v>
      </c>
      <c r="V34" s="90"/>
    </row>
    <row r="35" spans="1:22" s="6" customFormat="1" ht="25.5" hidden="1" x14ac:dyDescent="0.2">
      <c r="A35" s="77" t="s">
        <v>138</v>
      </c>
      <c r="B35" s="78" t="s">
        <v>923</v>
      </c>
      <c r="C35" s="95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229">
        <f t="shared" si="9"/>
        <v>0</v>
      </c>
      <c r="V35" s="90"/>
    </row>
    <row r="36" spans="1:22" s="6" customFormat="1" ht="51" hidden="1" x14ac:dyDescent="0.2">
      <c r="A36" s="77" t="s">
        <v>704</v>
      </c>
      <c r="B36" s="78" t="s">
        <v>924</v>
      </c>
      <c r="C36" s="95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229">
        <f t="shared" si="9"/>
        <v>0</v>
      </c>
      <c r="V36" s="90"/>
    </row>
    <row r="37" spans="1:22" s="6" customFormat="1" ht="12.75" hidden="1" x14ac:dyDescent="0.2">
      <c r="A37" s="77" t="s">
        <v>704</v>
      </c>
      <c r="B37" s="80" t="s">
        <v>922</v>
      </c>
      <c r="C37" s="95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229">
        <f t="shared" si="9"/>
        <v>0</v>
      </c>
      <c r="V37" s="90"/>
    </row>
    <row r="38" spans="1:22" s="6" customFormat="1" ht="12.75" hidden="1" x14ac:dyDescent="0.2">
      <c r="A38" s="77" t="s">
        <v>704</v>
      </c>
      <c r="B38" s="80" t="s">
        <v>922</v>
      </c>
      <c r="C38" s="95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229">
        <f t="shared" si="9"/>
        <v>0</v>
      </c>
      <c r="V38" s="90"/>
    </row>
    <row r="39" spans="1:22" s="6" customFormat="1" ht="12.75" hidden="1" x14ac:dyDescent="0.2">
      <c r="A39" s="77" t="s">
        <v>85</v>
      </c>
      <c r="B39" s="78" t="s">
        <v>85</v>
      </c>
      <c r="C39" s="95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229">
        <f t="shared" si="9"/>
        <v>0</v>
      </c>
      <c r="V39" s="90"/>
    </row>
    <row r="40" spans="1:22" s="6" customFormat="1" ht="25.5" hidden="1" x14ac:dyDescent="0.2">
      <c r="A40" s="77" t="s">
        <v>705</v>
      </c>
      <c r="B40" s="78" t="s">
        <v>925</v>
      </c>
      <c r="C40" s="95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29">
        <f t="shared" si="9"/>
        <v>0</v>
      </c>
      <c r="V40" s="90"/>
    </row>
    <row r="41" spans="1:22" s="6" customFormat="1" ht="12.75" hidden="1" x14ac:dyDescent="0.2">
      <c r="A41" s="77" t="s">
        <v>705</v>
      </c>
      <c r="B41" s="80" t="s">
        <v>922</v>
      </c>
      <c r="C41" s="95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229">
        <f t="shared" si="9"/>
        <v>0</v>
      </c>
      <c r="V41" s="90"/>
    </row>
    <row r="42" spans="1:22" s="6" customFormat="1" ht="12.75" hidden="1" x14ac:dyDescent="0.2">
      <c r="A42" s="77" t="s">
        <v>705</v>
      </c>
      <c r="B42" s="80" t="s">
        <v>922</v>
      </c>
      <c r="C42" s="95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229">
        <f t="shared" si="9"/>
        <v>0</v>
      </c>
      <c r="V42" s="90"/>
    </row>
    <row r="43" spans="1:22" s="6" customFormat="1" ht="12.75" hidden="1" x14ac:dyDescent="0.2">
      <c r="A43" s="77" t="s">
        <v>85</v>
      </c>
      <c r="B43" s="78" t="s">
        <v>85</v>
      </c>
      <c r="C43" s="95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229">
        <f t="shared" si="9"/>
        <v>0</v>
      </c>
      <c r="V43" s="90"/>
    </row>
    <row r="44" spans="1:22" s="6" customFormat="1" ht="38.25" hidden="1" x14ac:dyDescent="0.2">
      <c r="A44" s="77" t="s">
        <v>140</v>
      </c>
      <c r="B44" s="78" t="s">
        <v>926</v>
      </c>
      <c r="C44" s="95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229">
        <f t="shared" si="9"/>
        <v>0</v>
      </c>
      <c r="V44" s="90"/>
    </row>
    <row r="45" spans="1:22" s="6" customFormat="1" ht="25.5" hidden="1" x14ac:dyDescent="0.2">
      <c r="A45" s="77" t="s">
        <v>927</v>
      </c>
      <c r="B45" s="78" t="s">
        <v>928</v>
      </c>
      <c r="C45" s="95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229">
        <f t="shared" si="9"/>
        <v>0</v>
      </c>
      <c r="V45" s="90"/>
    </row>
    <row r="46" spans="1:22" s="6" customFormat="1" ht="76.5" hidden="1" x14ac:dyDescent="0.2">
      <c r="A46" s="77" t="s">
        <v>927</v>
      </c>
      <c r="B46" s="78" t="s">
        <v>929</v>
      </c>
      <c r="C46" s="95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229">
        <f t="shared" si="9"/>
        <v>0</v>
      </c>
      <c r="V46" s="90"/>
    </row>
    <row r="47" spans="1:22" s="6" customFormat="1" ht="12.75" hidden="1" x14ac:dyDescent="0.2">
      <c r="A47" s="77" t="s">
        <v>927</v>
      </c>
      <c r="B47" s="80" t="s">
        <v>922</v>
      </c>
      <c r="C47" s="95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229">
        <f t="shared" si="9"/>
        <v>0</v>
      </c>
      <c r="V47" s="90"/>
    </row>
    <row r="48" spans="1:22" s="6" customFormat="1" ht="12.75" hidden="1" x14ac:dyDescent="0.2">
      <c r="A48" s="77" t="s">
        <v>927</v>
      </c>
      <c r="B48" s="80" t="s">
        <v>922</v>
      </c>
      <c r="C48" s="95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229">
        <f t="shared" si="9"/>
        <v>0</v>
      </c>
      <c r="V48" s="90"/>
    </row>
    <row r="49" spans="1:22" s="6" customFormat="1" ht="12.75" hidden="1" x14ac:dyDescent="0.2">
      <c r="A49" s="77" t="s">
        <v>85</v>
      </c>
      <c r="B49" s="78" t="s">
        <v>85</v>
      </c>
      <c r="C49" s="95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229">
        <f t="shared" si="9"/>
        <v>0</v>
      </c>
      <c r="V49" s="90"/>
    </row>
    <row r="50" spans="1:22" s="6" customFormat="1" ht="63.75" hidden="1" x14ac:dyDescent="0.2">
      <c r="A50" s="77" t="s">
        <v>927</v>
      </c>
      <c r="B50" s="78" t="s">
        <v>930</v>
      </c>
      <c r="C50" s="95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229">
        <f t="shared" si="9"/>
        <v>0</v>
      </c>
      <c r="V50" s="90"/>
    </row>
    <row r="51" spans="1:22" s="6" customFormat="1" ht="12.75" hidden="1" x14ac:dyDescent="0.2">
      <c r="A51" s="77" t="s">
        <v>927</v>
      </c>
      <c r="B51" s="80" t="s">
        <v>922</v>
      </c>
      <c r="C51" s="95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229">
        <f t="shared" si="9"/>
        <v>0</v>
      </c>
      <c r="V51" s="90"/>
    </row>
    <row r="52" spans="1:22" s="6" customFormat="1" ht="12.75" hidden="1" x14ac:dyDescent="0.2">
      <c r="A52" s="77" t="s">
        <v>927</v>
      </c>
      <c r="B52" s="80" t="s">
        <v>922</v>
      </c>
      <c r="C52" s="95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229">
        <f t="shared" si="9"/>
        <v>0</v>
      </c>
      <c r="V52" s="90"/>
    </row>
    <row r="53" spans="1:22" s="6" customFormat="1" ht="12.75" hidden="1" x14ac:dyDescent="0.2">
      <c r="A53" s="77" t="s">
        <v>85</v>
      </c>
      <c r="B53" s="78" t="s">
        <v>85</v>
      </c>
      <c r="C53" s="95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229">
        <f t="shared" si="9"/>
        <v>0</v>
      </c>
      <c r="V53" s="90"/>
    </row>
    <row r="54" spans="1:22" s="6" customFormat="1" ht="76.5" hidden="1" x14ac:dyDescent="0.2">
      <c r="A54" s="77" t="s">
        <v>927</v>
      </c>
      <c r="B54" s="78" t="s">
        <v>931</v>
      </c>
      <c r="C54" s="95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229">
        <f t="shared" si="9"/>
        <v>0</v>
      </c>
      <c r="V54" s="90"/>
    </row>
    <row r="55" spans="1:22" s="6" customFormat="1" ht="12.75" hidden="1" x14ac:dyDescent="0.2">
      <c r="A55" s="77" t="s">
        <v>927</v>
      </c>
      <c r="B55" s="80" t="s">
        <v>922</v>
      </c>
      <c r="C55" s="95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229">
        <f t="shared" si="9"/>
        <v>0</v>
      </c>
      <c r="V55" s="90"/>
    </row>
    <row r="56" spans="1:22" s="6" customFormat="1" ht="12.75" hidden="1" x14ac:dyDescent="0.2">
      <c r="A56" s="77" t="s">
        <v>927</v>
      </c>
      <c r="B56" s="80" t="s">
        <v>922</v>
      </c>
      <c r="C56" s="95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229">
        <f t="shared" si="9"/>
        <v>0</v>
      </c>
      <c r="V56" s="90"/>
    </row>
    <row r="57" spans="1:22" s="6" customFormat="1" ht="12.75" hidden="1" x14ac:dyDescent="0.2">
      <c r="A57" s="77" t="s">
        <v>85</v>
      </c>
      <c r="B57" s="78" t="s">
        <v>85</v>
      </c>
      <c r="C57" s="95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229">
        <f t="shared" si="9"/>
        <v>0</v>
      </c>
      <c r="V57" s="90"/>
    </row>
    <row r="58" spans="1:22" s="6" customFormat="1" ht="25.5" hidden="1" x14ac:dyDescent="0.2">
      <c r="A58" s="77" t="s">
        <v>932</v>
      </c>
      <c r="B58" s="78" t="s">
        <v>928</v>
      </c>
      <c r="C58" s="95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229">
        <f t="shared" si="9"/>
        <v>0</v>
      </c>
      <c r="V58" s="90"/>
    </row>
    <row r="59" spans="1:22" s="6" customFormat="1" ht="76.5" hidden="1" x14ac:dyDescent="0.2">
      <c r="A59" s="77" t="s">
        <v>932</v>
      </c>
      <c r="B59" s="78" t="s">
        <v>929</v>
      </c>
      <c r="C59" s="95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229">
        <f t="shared" si="9"/>
        <v>0</v>
      </c>
      <c r="V59" s="90"/>
    </row>
    <row r="60" spans="1:22" s="6" customFormat="1" ht="12.75" hidden="1" x14ac:dyDescent="0.2">
      <c r="A60" s="77" t="s">
        <v>932</v>
      </c>
      <c r="B60" s="80" t="s">
        <v>922</v>
      </c>
      <c r="C60" s="95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229">
        <f t="shared" si="9"/>
        <v>0</v>
      </c>
      <c r="V60" s="90"/>
    </row>
    <row r="61" spans="1:22" s="6" customFormat="1" ht="12.75" hidden="1" x14ac:dyDescent="0.2">
      <c r="A61" s="77" t="s">
        <v>932</v>
      </c>
      <c r="B61" s="80" t="s">
        <v>922</v>
      </c>
      <c r="C61" s="95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229">
        <f t="shared" si="9"/>
        <v>0</v>
      </c>
      <c r="V61" s="90"/>
    </row>
    <row r="62" spans="1:22" s="6" customFormat="1" ht="12.75" hidden="1" x14ac:dyDescent="0.2">
      <c r="A62" s="77" t="s">
        <v>85</v>
      </c>
      <c r="B62" s="78" t="s">
        <v>85</v>
      </c>
      <c r="C62" s="95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229">
        <f t="shared" si="9"/>
        <v>0</v>
      </c>
      <c r="V62" s="90"/>
    </row>
    <row r="63" spans="1:22" s="6" customFormat="1" ht="63.75" hidden="1" x14ac:dyDescent="0.2">
      <c r="A63" s="77" t="s">
        <v>932</v>
      </c>
      <c r="B63" s="78" t="s">
        <v>930</v>
      </c>
      <c r="C63" s="95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229">
        <f t="shared" si="9"/>
        <v>0</v>
      </c>
      <c r="V63" s="90"/>
    </row>
    <row r="64" spans="1:22" s="6" customFormat="1" ht="12.75" hidden="1" x14ac:dyDescent="0.2">
      <c r="A64" s="77" t="s">
        <v>932</v>
      </c>
      <c r="B64" s="80" t="s">
        <v>922</v>
      </c>
      <c r="C64" s="95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229">
        <f t="shared" si="9"/>
        <v>0</v>
      </c>
      <c r="V64" s="90"/>
    </row>
    <row r="65" spans="1:22" s="6" customFormat="1" ht="12.75" hidden="1" x14ac:dyDescent="0.2">
      <c r="A65" s="77" t="s">
        <v>932</v>
      </c>
      <c r="B65" s="80" t="s">
        <v>922</v>
      </c>
      <c r="C65" s="95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229">
        <f t="shared" si="9"/>
        <v>0</v>
      </c>
      <c r="V65" s="90"/>
    </row>
    <row r="66" spans="1:22" s="6" customFormat="1" ht="12.75" hidden="1" x14ac:dyDescent="0.2">
      <c r="A66" s="77" t="s">
        <v>85</v>
      </c>
      <c r="B66" s="78" t="s">
        <v>85</v>
      </c>
      <c r="C66" s="95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229">
        <f t="shared" si="9"/>
        <v>0</v>
      </c>
      <c r="V66" s="90"/>
    </row>
    <row r="67" spans="1:22" s="6" customFormat="1" ht="76.5" hidden="1" x14ac:dyDescent="0.2">
      <c r="A67" s="77" t="s">
        <v>932</v>
      </c>
      <c r="B67" s="78" t="s">
        <v>933</v>
      </c>
      <c r="C67" s="95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229">
        <f t="shared" si="9"/>
        <v>0</v>
      </c>
      <c r="V67" s="90"/>
    </row>
    <row r="68" spans="1:22" s="6" customFormat="1" ht="12.75" hidden="1" x14ac:dyDescent="0.2">
      <c r="A68" s="77" t="s">
        <v>932</v>
      </c>
      <c r="B68" s="80" t="s">
        <v>922</v>
      </c>
      <c r="C68" s="95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229">
        <f t="shared" si="9"/>
        <v>0</v>
      </c>
      <c r="V68" s="90"/>
    </row>
    <row r="69" spans="1:22" s="6" customFormat="1" ht="12.75" hidden="1" x14ac:dyDescent="0.2">
      <c r="A69" s="77" t="s">
        <v>932</v>
      </c>
      <c r="B69" s="80" t="s">
        <v>922</v>
      </c>
      <c r="C69" s="95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229">
        <f t="shared" si="9"/>
        <v>0</v>
      </c>
      <c r="V69" s="90"/>
    </row>
    <row r="70" spans="1:22" s="6" customFormat="1" ht="12.75" hidden="1" x14ac:dyDescent="0.2">
      <c r="A70" s="77" t="s">
        <v>85</v>
      </c>
      <c r="B70" s="78" t="s">
        <v>85</v>
      </c>
      <c r="C70" s="95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229">
        <f t="shared" si="9"/>
        <v>0</v>
      </c>
      <c r="V70" s="90"/>
    </row>
    <row r="71" spans="1:22" s="6" customFormat="1" ht="63.75" hidden="1" x14ac:dyDescent="0.2">
      <c r="A71" s="77" t="s">
        <v>934</v>
      </c>
      <c r="B71" s="78" t="s">
        <v>935</v>
      </c>
      <c r="C71" s="95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229">
        <f t="shared" si="9"/>
        <v>0</v>
      </c>
      <c r="V71" s="90"/>
    </row>
    <row r="72" spans="1:22" s="6" customFormat="1" ht="51" hidden="1" x14ac:dyDescent="0.2">
      <c r="A72" s="77" t="s">
        <v>936</v>
      </c>
      <c r="B72" s="78" t="s">
        <v>937</v>
      </c>
      <c r="C72" s="95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229">
        <f t="shared" si="9"/>
        <v>0</v>
      </c>
      <c r="V72" s="90"/>
    </row>
    <row r="73" spans="1:22" s="6" customFormat="1" ht="12.75" hidden="1" x14ac:dyDescent="0.2">
      <c r="A73" s="77" t="s">
        <v>936</v>
      </c>
      <c r="B73" s="80" t="s">
        <v>922</v>
      </c>
      <c r="C73" s="95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229">
        <f t="shared" si="9"/>
        <v>0</v>
      </c>
      <c r="V73" s="90"/>
    </row>
    <row r="74" spans="1:22" s="6" customFormat="1" ht="12.75" hidden="1" x14ac:dyDescent="0.2">
      <c r="A74" s="77" t="s">
        <v>936</v>
      </c>
      <c r="B74" s="80" t="s">
        <v>922</v>
      </c>
      <c r="C74" s="95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229">
        <f t="shared" si="9"/>
        <v>0</v>
      </c>
      <c r="V74" s="90"/>
    </row>
    <row r="75" spans="1:22" s="6" customFormat="1" ht="12.75" hidden="1" x14ac:dyDescent="0.2">
      <c r="A75" s="77" t="s">
        <v>85</v>
      </c>
      <c r="B75" s="78" t="s">
        <v>85</v>
      </c>
      <c r="C75" s="95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229">
        <f t="shared" si="9"/>
        <v>0</v>
      </c>
      <c r="V75" s="90"/>
    </row>
    <row r="76" spans="1:22" s="6" customFormat="1" ht="63.75" hidden="1" x14ac:dyDescent="0.2">
      <c r="A76" s="77" t="s">
        <v>938</v>
      </c>
      <c r="B76" s="78" t="s">
        <v>939</v>
      </c>
      <c r="C76" s="95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229">
        <f t="shared" si="9"/>
        <v>0</v>
      </c>
      <c r="V76" s="90"/>
    </row>
    <row r="77" spans="1:22" s="6" customFormat="1" ht="12.75" hidden="1" x14ac:dyDescent="0.2">
      <c r="A77" s="77" t="s">
        <v>938</v>
      </c>
      <c r="B77" s="80" t="s">
        <v>922</v>
      </c>
      <c r="C77" s="95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229">
        <f t="shared" si="9"/>
        <v>0</v>
      </c>
      <c r="V77" s="90"/>
    </row>
    <row r="78" spans="1:22" s="6" customFormat="1" ht="12.75" hidden="1" x14ac:dyDescent="0.2">
      <c r="A78" s="77" t="s">
        <v>938</v>
      </c>
      <c r="B78" s="80" t="s">
        <v>922</v>
      </c>
      <c r="C78" s="95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229">
        <f t="shared" si="9"/>
        <v>0</v>
      </c>
      <c r="V78" s="90"/>
    </row>
    <row r="79" spans="1:22" s="6" customFormat="1" ht="12.75" hidden="1" x14ac:dyDescent="0.2">
      <c r="A79" s="77" t="s">
        <v>85</v>
      </c>
      <c r="B79" s="78" t="s">
        <v>85</v>
      </c>
      <c r="C79" s="95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229">
        <f t="shared" si="9"/>
        <v>0</v>
      </c>
      <c r="V79" s="90"/>
    </row>
    <row r="80" spans="1:22" s="6" customFormat="1" ht="26.45" customHeight="1" x14ac:dyDescent="0.2">
      <c r="A80" s="188" t="s">
        <v>142</v>
      </c>
      <c r="B80" s="184" t="s">
        <v>940</v>
      </c>
      <c r="C80" s="185" t="s">
        <v>36</v>
      </c>
      <c r="D80" s="192">
        <f>D81+D90+D104+D137</f>
        <v>93.191000000000003</v>
      </c>
      <c r="E80" s="192">
        <f t="shared" ref="E80:R80" si="10">E81+E90+E104+E137</f>
        <v>0</v>
      </c>
      <c r="F80" s="192">
        <f t="shared" si="10"/>
        <v>0</v>
      </c>
      <c r="G80" s="192">
        <f t="shared" si="10"/>
        <v>93.191000000000003</v>
      </c>
      <c r="H80" s="192">
        <f t="shared" si="10"/>
        <v>93.191000000000003</v>
      </c>
      <c r="I80" s="192">
        <f t="shared" si="10"/>
        <v>0.24936564999999999</v>
      </c>
      <c r="J80" s="192">
        <f t="shared" si="10"/>
        <v>0</v>
      </c>
      <c r="K80" s="192">
        <f t="shared" si="10"/>
        <v>0</v>
      </c>
      <c r="L80" s="192">
        <f t="shared" si="10"/>
        <v>0</v>
      </c>
      <c r="M80" s="192">
        <f t="shared" si="10"/>
        <v>0.24936564999999999</v>
      </c>
      <c r="N80" s="192">
        <f t="shared" si="10"/>
        <v>0</v>
      </c>
      <c r="O80" s="192">
        <f t="shared" si="10"/>
        <v>0</v>
      </c>
      <c r="P80" s="192">
        <f t="shared" si="10"/>
        <v>93.191000000000003</v>
      </c>
      <c r="Q80" s="192">
        <f t="shared" si="10"/>
        <v>0</v>
      </c>
      <c r="R80" s="192">
        <f t="shared" si="10"/>
        <v>0</v>
      </c>
      <c r="S80" s="192">
        <f>S81+S90+S104+S137</f>
        <v>92.941634350000001</v>
      </c>
      <c r="T80" s="192">
        <f>T81+T90+T104+T137</f>
        <v>0.24936564999999999</v>
      </c>
      <c r="U80" s="230">
        <f t="shared" si="9"/>
        <v>0</v>
      </c>
      <c r="V80" s="186"/>
    </row>
    <row r="81" spans="1:23" s="6" customFormat="1" ht="39" hidden="1" customHeight="1" x14ac:dyDescent="0.2">
      <c r="A81" s="81" t="s">
        <v>709</v>
      </c>
      <c r="B81" s="82" t="s">
        <v>941</v>
      </c>
      <c r="C81" s="174" t="s">
        <v>36</v>
      </c>
      <c r="D81" s="157">
        <f>D82+D86</f>
        <v>0</v>
      </c>
      <c r="E81" s="157">
        <f t="shared" ref="E81:R81" si="11">E82+E86</f>
        <v>0</v>
      </c>
      <c r="F81" s="157">
        <f t="shared" si="11"/>
        <v>0</v>
      </c>
      <c r="G81" s="157">
        <f t="shared" si="11"/>
        <v>0</v>
      </c>
      <c r="H81" s="157">
        <f t="shared" si="11"/>
        <v>0</v>
      </c>
      <c r="I81" s="157">
        <f t="shared" si="11"/>
        <v>0</v>
      </c>
      <c r="J81" s="157">
        <f t="shared" si="11"/>
        <v>0</v>
      </c>
      <c r="K81" s="157">
        <f t="shared" si="11"/>
        <v>0</v>
      </c>
      <c r="L81" s="157">
        <f t="shared" si="11"/>
        <v>0</v>
      </c>
      <c r="M81" s="157">
        <f t="shared" si="11"/>
        <v>0</v>
      </c>
      <c r="N81" s="157">
        <f t="shared" si="11"/>
        <v>0</v>
      </c>
      <c r="O81" s="157">
        <f t="shared" si="11"/>
        <v>0</v>
      </c>
      <c r="P81" s="157">
        <f t="shared" si="11"/>
        <v>0</v>
      </c>
      <c r="Q81" s="157">
        <f t="shared" si="11"/>
        <v>0</v>
      </c>
      <c r="R81" s="157">
        <f t="shared" si="11"/>
        <v>0</v>
      </c>
      <c r="S81" s="157">
        <f>S82+S86</f>
        <v>0</v>
      </c>
      <c r="T81" s="157">
        <f>T82+T86</f>
        <v>0</v>
      </c>
      <c r="U81" s="231">
        <f t="shared" si="9"/>
        <v>0</v>
      </c>
      <c r="V81" s="147"/>
    </row>
    <row r="82" spans="1:23" s="6" customFormat="1" ht="25.5" hidden="1" x14ac:dyDescent="0.2">
      <c r="A82" s="83" t="s">
        <v>711</v>
      </c>
      <c r="B82" s="84" t="s">
        <v>942</v>
      </c>
      <c r="C82" s="175" t="s">
        <v>36</v>
      </c>
      <c r="D82" s="152">
        <f>SUM(D83:D85)</f>
        <v>0</v>
      </c>
      <c r="E82" s="152">
        <f t="shared" ref="E82:R82" si="12">SUM(E83:E85)</f>
        <v>0</v>
      </c>
      <c r="F82" s="152">
        <f t="shared" si="12"/>
        <v>0</v>
      </c>
      <c r="G82" s="152">
        <f t="shared" si="12"/>
        <v>0</v>
      </c>
      <c r="H82" s="152">
        <f t="shared" si="12"/>
        <v>0</v>
      </c>
      <c r="I82" s="152">
        <f t="shared" si="12"/>
        <v>0</v>
      </c>
      <c r="J82" s="152">
        <f t="shared" si="12"/>
        <v>0</v>
      </c>
      <c r="K82" s="152">
        <f t="shared" si="12"/>
        <v>0</v>
      </c>
      <c r="L82" s="152">
        <f t="shared" si="12"/>
        <v>0</v>
      </c>
      <c r="M82" s="152">
        <f t="shared" si="12"/>
        <v>0</v>
      </c>
      <c r="N82" s="152">
        <f t="shared" si="12"/>
        <v>0</v>
      </c>
      <c r="O82" s="152">
        <f t="shared" si="12"/>
        <v>0</v>
      </c>
      <c r="P82" s="152">
        <f t="shared" si="12"/>
        <v>0</v>
      </c>
      <c r="Q82" s="152">
        <f t="shared" si="12"/>
        <v>0</v>
      </c>
      <c r="R82" s="152">
        <f t="shared" si="12"/>
        <v>0</v>
      </c>
      <c r="S82" s="152">
        <f>SUM(S83:S85)</f>
        <v>0</v>
      </c>
      <c r="T82" s="152">
        <f>SUM(T83:T85)</f>
        <v>0</v>
      </c>
      <c r="U82" s="232">
        <f t="shared" si="9"/>
        <v>0</v>
      </c>
      <c r="V82" s="155"/>
    </row>
    <row r="83" spans="1:23" s="6" customFormat="1" ht="35.450000000000003" hidden="1" customHeight="1" x14ac:dyDescent="0.2">
      <c r="A83" s="77" t="s">
        <v>711</v>
      </c>
      <c r="B83" s="80">
        <f>'Прил 10'!B83</f>
        <v>0</v>
      </c>
      <c r="C83" s="95">
        <f>'Прил 10'!C83</f>
        <v>0</v>
      </c>
      <c r="D83" s="92">
        <f>'Прил 10'!D83/1.2</f>
        <v>0</v>
      </c>
      <c r="E83" s="92">
        <v>0</v>
      </c>
      <c r="F83" s="92">
        <v>0</v>
      </c>
      <c r="G83" s="92">
        <f>D83-E83</f>
        <v>0</v>
      </c>
      <c r="H83" s="92">
        <f>J83+L83+N83+P83</f>
        <v>0</v>
      </c>
      <c r="I83" s="92">
        <f>K83+M83+O83+Q83</f>
        <v>0</v>
      </c>
      <c r="J83" s="92">
        <v>0</v>
      </c>
      <c r="K83" s="92">
        <v>0</v>
      </c>
      <c r="L83" s="92">
        <v>0</v>
      </c>
      <c r="M83" s="92">
        <v>0</v>
      </c>
      <c r="N83" s="92">
        <v>0</v>
      </c>
      <c r="O83" s="92">
        <v>0</v>
      </c>
      <c r="P83" s="92">
        <v>0</v>
      </c>
      <c r="Q83" s="92">
        <v>0</v>
      </c>
      <c r="R83" s="92">
        <v>0</v>
      </c>
      <c r="S83" s="92">
        <f>G83-I83</f>
        <v>0</v>
      </c>
      <c r="T83" s="92">
        <f>I83-H83</f>
        <v>0</v>
      </c>
      <c r="U83" s="228">
        <f t="shared" si="9"/>
        <v>0</v>
      </c>
      <c r="V83" s="121" t="s">
        <v>38</v>
      </c>
      <c r="W83" s="127"/>
    </row>
    <row r="84" spans="1:23" s="6" customFormat="1" ht="12.75" hidden="1" x14ac:dyDescent="0.2">
      <c r="A84" s="77" t="s">
        <v>711</v>
      </c>
      <c r="B84" s="80"/>
      <c r="C84" s="95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228">
        <f t="shared" si="9"/>
        <v>0</v>
      </c>
      <c r="V84" s="92"/>
      <c r="W84" s="127"/>
    </row>
    <row r="85" spans="1:23" s="6" customFormat="1" ht="12.75" hidden="1" x14ac:dyDescent="0.2">
      <c r="A85" s="77" t="s">
        <v>85</v>
      </c>
      <c r="B85" s="78" t="s">
        <v>85</v>
      </c>
      <c r="C85" s="95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228">
        <f t="shared" si="9"/>
        <v>0</v>
      </c>
      <c r="V85" s="92"/>
      <c r="W85" s="127"/>
    </row>
    <row r="86" spans="1:23" s="6" customFormat="1" ht="38.25" hidden="1" x14ac:dyDescent="0.2">
      <c r="A86" s="83" t="s">
        <v>716</v>
      </c>
      <c r="B86" s="84" t="s">
        <v>943</v>
      </c>
      <c r="C86" s="175" t="s">
        <v>36</v>
      </c>
      <c r="D86" s="155">
        <f>SUM(D87:D89)</f>
        <v>0</v>
      </c>
      <c r="E86" s="155">
        <f t="shared" ref="E86:R86" si="13">SUM(E87:E89)</f>
        <v>0</v>
      </c>
      <c r="F86" s="155">
        <f t="shared" si="13"/>
        <v>0</v>
      </c>
      <c r="G86" s="155">
        <f t="shared" si="13"/>
        <v>0</v>
      </c>
      <c r="H86" s="155">
        <f t="shared" si="13"/>
        <v>0</v>
      </c>
      <c r="I86" s="155">
        <f t="shared" si="13"/>
        <v>0</v>
      </c>
      <c r="J86" s="155">
        <f t="shared" si="13"/>
        <v>0</v>
      </c>
      <c r="K86" s="155">
        <f t="shared" si="13"/>
        <v>0</v>
      </c>
      <c r="L86" s="155">
        <f t="shared" si="13"/>
        <v>0</v>
      </c>
      <c r="M86" s="155">
        <f t="shared" si="13"/>
        <v>0</v>
      </c>
      <c r="N86" s="155">
        <f t="shared" si="13"/>
        <v>0</v>
      </c>
      <c r="O86" s="155">
        <f t="shared" si="13"/>
        <v>0</v>
      </c>
      <c r="P86" s="155">
        <f t="shared" si="13"/>
        <v>0</v>
      </c>
      <c r="Q86" s="155">
        <f t="shared" si="13"/>
        <v>0</v>
      </c>
      <c r="R86" s="155">
        <f t="shared" si="13"/>
        <v>0</v>
      </c>
      <c r="S86" s="155">
        <f>SUM(S87:S89)</f>
        <v>0</v>
      </c>
      <c r="T86" s="155">
        <f>SUM(T87:T89)</f>
        <v>0</v>
      </c>
      <c r="U86" s="233">
        <f t="shared" si="9"/>
        <v>0</v>
      </c>
      <c r="V86" s="155"/>
      <c r="W86" s="127"/>
    </row>
    <row r="87" spans="1:23" s="6" customFormat="1" ht="12.75" hidden="1" x14ac:dyDescent="0.2">
      <c r="A87" s="77" t="s">
        <v>716</v>
      </c>
      <c r="B87" s="80" t="s">
        <v>922</v>
      </c>
      <c r="C87" s="93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228">
        <f t="shared" si="9"/>
        <v>0</v>
      </c>
      <c r="V87" s="92"/>
      <c r="W87" s="127"/>
    </row>
    <row r="88" spans="1:23" s="6" customFormat="1" ht="12.75" hidden="1" x14ac:dyDescent="0.2">
      <c r="A88" s="77" t="s">
        <v>716</v>
      </c>
      <c r="B88" s="80" t="s">
        <v>922</v>
      </c>
      <c r="C88" s="93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228">
        <f t="shared" si="9"/>
        <v>0</v>
      </c>
      <c r="V88" s="92"/>
      <c r="W88" s="127"/>
    </row>
    <row r="89" spans="1:23" s="6" customFormat="1" ht="12.75" hidden="1" x14ac:dyDescent="0.2">
      <c r="A89" s="77" t="s">
        <v>85</v>
      </c>
      <c r="B89" s="78" t="s">
        <v>85</v>
      </c>
      <c r="C89" s="93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228">
        <f t="shared" si="9"/>
        <v>0</v>
      </c>
      <c r="V89" s="92"/>
      <c r="W89" s="127"/>
    </row>
    <row r="90" spans="1:23" s="6" customFormat="1" ht="38.25" hidden="1" x14ac:dyDescent="0.2">
      <c r="A90" s="81" t="s">
        <v>725</v>
      </c>
      <c r="B90" s="82" t="s">
        <v>946</v>
      </c>
      <c r="C90" s="174" t="s">
        <v>36</v>
      </c>
      <c r="D90" s="157">
        <f>D91+D100</f>
        <v>0</v>
      </c>
      <c r="E90" s="157">
        <f t="shared" ref="E90:R90" si="14">E91+E100</f>
        <v>0</v>
      </c>
      <c r="F90" s="157">
        <f t="shared" si="14"/>
        <v>0</v>
      </c>
      <c r="G90" s="157">
        <f t="shared" si="14"/>
        <v>0</v>
      </c>
      <c r="H90" s="157">
        <f t="shared" si="14"/>
        <v>0</v>
      </c>
      <c r="I90" s="157">
        <f t="shared" si="14"/>
        <v>0</v>
      </c>
      <c r="J90" s="157">
        <f t="shared" si="14"/>
        <v>0</v>
      </c>
      <c r="K90" s="157">
        <f t="shared" si="14"/>
        <v>0</v>
      </c>
      <c r="L90" s="157">
        <f t="shared" si="14"/>
        <v>0</v>
      </c>
      <c r="M90" s="157">
        <f t="shared" si="14"/>
        <v>0</v>
      </c>
      <c r="N90" s="157">
        <f t="shared" si="14"/>
        <v>0</v>
      </c>
      <c r="O90" s="157">
        <f t="shared" si="14"/>
        <v>0</v>
      </c>
      <c r="P90" s="157">
        <f t="shared" si="14"/>
        <v>0</v>
      </c>
      <c r="Q90" s="157">
        <f t="shared" si="14"/>
        <v>0</v>
      </c>
      <c r="R90" s="157">
        <f t="shared" si="14"/>
        <v>0</v>
      </c>
      <c r="S90" s="157">
        <f>S91+S100</f>
        <v>0</v>
      </c>
      <c r="T90" s="157">
        <f>T91+T100</f>
        <v>0</v>
      </c>
      <c r="U90" s="231">
        <f t="shared" si="9"/>
        <v>0</v>
      </c>
      <c r="V90" s="147"/>
      <c r="W90" s="127"/>
    </row>
    <row r="91" spans="1:23" s="6" customFormat="1" ht="25.5" hidden="1" x14ac:dyDescent="0.2">
      <c r="A91" s="83" t="s">
        <v>945</v>
      </c>
      <c r="B91" s="84" t="s">
        <v>0</v>
      </c>
      <c r="C91" s="175" t="s">
        <v>36</v>
      </c>
      <c r="D91" s="152">
        <f>SUM(D92:D99)</f>
        <v>0</v>
      </c>
      <c r="E91" s="152">
        <f t="shared" ref="E91:R91" si="15">SUM(E92:E99)</f>
        <v>0</v>
      </c>
      <c r="F91" s="152">
        <f t="shared" si="15"/>
        <v>0</v>
      </c>
      <c r="G91" s="152">
        <f t="shared" si="15"/>
        <v>0</v>
      </c>
      <c r="H91" s="152">
        <f t="shared" si="15"/>
        <v>0</v>
      </c>
      <c r="I91" s="152">
        <f t="shared" si="15"/>
        <v>0</v>
      </c>
      <c r="J91" s="152">
        <f t="shared" si="15"/>
        <v>0</v>
      </c>
      <c r="K91" s="152">
        <f t="shared" si="15"/>
        <v>0</v>
      </c>
      <c r="L91" s="152">
        <f t="shared" si="15"/>
        <v>0</v>
      </c>
      <c r="M91" s="152">
        <f t="shared" si="15"/>
        <v>0</v>
      </c>
      <c r="N91" s="152">
        <f t="shared" si="15"/>
        <v>0</v>
      </c>
      <c r="O91" s="152">
        <f t="shared" si="15"/>
        <v>0</v>
      </c>
      <c r="P91" s="152">
        <f t="shared" si="15"/>
        <v>0</v>
      </c>
      <c r="Q91" s="152">
        <f t="shared" si="15"/>
        <v>0</v>
      </c>
      <c r="R91" s="152">
        <f t="shared" si="15"/>
        <v>0</v>
      </c>
      <c r="S91" s="152">
        <f>SUM(S92:S99)</f>
        <v>0</v>
      </c>
      <c r="T91" s="152">
        <f>SUM(T92:T99)</f>
        <v>0</v>
      </c>
      <c r="U91" s="232">
        <f t="shared" ref="U91:U154" si="16">IFERROR(T91/J91,0%)</f>
        <v>0</v>
      </c>
      <c r="V91" s="155"/>
      <c r="W91" s="127"/>
    </row>
    <row r="92" spans="1:23" s="6" customFormat="1" ht="29.45" hidden="1" customHeight="1" x14ac:dyDescent="0.2">
      <c r="A92" s="77" t="s">
        <v>945</v>
      </c>
      <c r="B92" s="80">
        <f>'Прил 10'!B92</f>
        <v>0</v>
      </c>
      <c r="C92" s="95">
        <f>'Прил 10'!C92</f>
        <v>0</v>
      </c>
      <c r="D92" s="92">
        <f>'Прил 10'!D92/1.2</f>
        <v>0</v>
      </c>
      <c r="E92" s="92">
        <v>0</v>
      </c>
      <c r="F92" s="92">
        <v>0</v>
      </c>
      <c r="G92" s="92">
        <f t="shared" ref="G92:G99" si="17">D92-E92</f>
        <v>0</v>
      </c>
      <c r="H92" s="92">
        <f t="shared" ref="H92:H99" si="18">J92+L92+N92+P92</f>
        <v>0</v>
      </c>
      <c r="I92" s="92">
        <f t="shared" ref="I92:I99" si="19">K92+M92+O92+Q92</f>
        <v>0</v>
      </c>
      <c r="J92" s="92">
        <v>0</v>
      </c>
      <c r="K92" s="92">
        <v>0</v>
      </c>
      <c r="L92" s="92"/>
      <c r="M92" s="92"/>
      <c r="N92" s="92">
        <v>0</v>
      </c>
      <c r="O92" s="92">
        <v>0</v>
      </c>
      <c r="P92" s="92"/>
      <c r="Q92" s="92"/>
      <c r="R92" s="92">
        <v>0</v>
      </c>
      <c r="S92" s="92">
        <f t="shared" ref="S92:S99" si="20">G92-I92</f>
        <v>0</v>
      </c>
      <c r="T92" s="92">
        <f t="shared" ref="T92:T99" si="21">I92-H92</f>
        <v>0</v>
      </c>
      <c r="U92" s="228">
        <f t="shared" si="16"/>
        <v>0</v>
      </c>
      <c r="V92" s="299" t="s">
        <v>38</v>
      </c>
      <c r="W92" s="127"/>
    </row>
    <row r="93" spans="1:23" s="6" customFormat="1" ht="12.75" hidden="1" x14ac:dyDescent="0.2">
      <c r="A93" s="77" t="s">
        <v>945</v>
      </c>
      <c r="B93" s="80">
        <f>'Прил 10'!B93</f>
        <v>0</v>
      </c>
      <c r="C93" s="95">
        <f>'Прил 10'!C93</f>
        <v>0</v>
      </c>
      <c r="D93" s="92">
        <f>'Прил 10'!D93/1.2</f>
        <v>0</v>
      </c>
      <c r="E93" s="92">
        <v>0</v>
      </c>
      <c r="F93" s="92">
        <v>0</v>
      </c>
      <c r="G93" s="92">
        <f t="shared" si="17"/>
        <v>0</v>
      </c>
      <c r="H93" s="92">
        <f t="shared" si="18"/>
        <v>0</v>
      </c>
      <c r="I93" s="92">
        <f t="shared" si="19"/>
        <v>0</v>
      </c>
      <c r="J93" s="92">
        <v>0</v>
      </c>
      <c r="K93" s="92">
        <v>0</v>
      </c>
      <c r="L93" s="92"/>
      <c r="M93" s="92"/>
      <c r="N93" s="92">
        <v>0</v>
      </c>
      <c r="O93" s="92">
        <v>0</v>
      </c>
      <c r="P93" s="92"/>
      <c r="Q93" s="92"/>
      <c r="R93" s="92">
        <v>0</v>
      </c>
      <c r="S93" s="92">
        <f t="shared" si="20"/>
        <v>0</v>
      </c>
      <c r="T93" s="92">
        <f t="shared" si="21"/>
        <v>0</v>
      </c>
      <c r="U93" s="228">
        <f t="shared" si="16"/>
        <v>0</v>
      </c>
      <c r="V93" s="301"/>
      <c r="W93" s="127"/>
    </row>
    <row r="94" spans="1:23" s="6" customFormat="1" ht="12.75" hidden="1" x14ac:dyDescent="0.2">
      <c r="A94" s="77" t="s">
        <v>945</v>
      </c>
      <c r="B94" s="80">
        <f>'Прил 10'!B94</f>
        <v>0</v>
      </c>
      <c r="C94" s="95">
        <f>'Прил 10'!C94</f>
        <v>0</v>
      </c>
      <c r="D94" s="92">
        <f>'Прил 10'!D94/1.2</f>
        <v>0</v>
      </c>
      <c r="E94" s="92">
        <v>0</v>
      </c>
      <c r="F94" s="92">
        <v>0</v>
      </c>
      <c r="G94" s="92">
        <f t="shared" si="17"/>
        <v>0</v>
      </c>
      <c r="H94" s="92">
        <f t="shared" si="18"/>
        <v>0</v>
      </c>
      <c r="I94" s="92">
        <f t="shared" si="19"/>
        <v>0</v>
      </c>
      <c r="J94" s="92">
        <v>0</v>
      </c>
      <c r="K94" s="92">
        <v>0</v>
      </c>
      <c r="L94" s="92"/>
      <c r="M94" s="92"/>
      <c r="N94" s="92">
        <v>0</v>
      </c>
      <c r="O94" s="92">
        <v>0</v>
      </c>
      <c r="P94" s="92"/>
      <c r="Q94" s="92"/>
      <c r="R94" s="92">
        <v>0</v>
      </c>
      <c r="S94" s="92">
        <f t="shared" si="20"/>
        <v>0</v>
      </c>
      <c r="T94" s="92">
        <f t="shared" si="21"/>
        <v>0</v>
      </c>
      <c r="U94" s="228">
        <f t="shared" si="16"/>
        <v>0</v>
      </c>
      <c r="V94" s="301"/>
      <c r="W94" s="127"/>
    </row>
    <row r="95" spans="1:23" s="6" customFormat="1" ht="12.75" hidden="1" x14ac:dyDescent="0.2">
      <c r="A95" s="77" t="s">
        <v>945</v>
      </c>
      <c r="B95" s="80">
        <f>'Прил 10'!B95</f>
        <v>0</v>
      </c>
      <c r="C95" s="95">
        <f>'Прил 10'!C95</f>
        <v>0</v>
      </c>
      <c r="D95" s="92">
        <f>'Прил 10'!D95/1.2</f>
        <v>0</v>
      </c>
      <c r="E95" s="92">
        <v>0</v>
      </c>
      <c r="F95" s="92">
        <v>0</v>
      </c>
      <c r="G95" s="92">
        <f t="shared" si="17"/>
        <v>0</v>
      </c>
      <c r="H95" s="92">
        <f t="shared" si="18"/>
        <v>0</v>
      </c>
      <c r="I95" s="92">
        <f t="shared" si="19"/>
        <v>0</v>
      </c>
      <c r="J95" s="92">
        <v>0</v>
      </c>
      <c r="K95" s="92">
        <v>0</v>
      </c>
      <c r="L95" s="92"/>
      <c r="M95" s="92"/>
      <c r="N95" s="92">
        <v>0</v>
      </c>
      <c r="O95" s="92">
        <v>0</v>
      </c>
      <c r="P95" s="92"/>
      <c r="Q95" s="92"/>
      <c r="R95" s="92">
        <v>0</v>
      </c>
      <c r="S95" s="92">
        <f t="shared" si="20"/>
        <v>0</v>
      </c>
      <c r="T95" s="92">
        <f t="shared" si="21"/>
        <v>0</v>
      </c>
      <c r="U95" s="228">
        <f t="shared" si="16"/>
        <v>0</v>
      </c>
      <c r="V95" s="301"/>
      <c r="W95" s="127"/>
    </row>
    <row r="96" spans="1:23" s="6" customFormat="1" ht="12.75" hidden="1" x14ac:dyDescent="0.2">
      <c r="A96" s="77" t="s">
        <v>945</v>
      </c>
      <c r="B96" s="80">
        <f>'Прил 10'!B96</f>
        <v>0</v>
      </c>
      <c r="C96" s="95">
        <f>'Прил 10'!C96</f>
        <v>0</v>
      </c>
      <c r="D96" s="92">
        <f>'Прил 10'!D96/1.2</f>
        <v>0</v>
      </c>
      <c r="E96" s="92">
        <v>0</v>
      </c>
      <c r="F96" s="92">
        <v>0</v>
      </c>
      <c r="G96" s="92">
        <f t="shared" si="17"/>
        <v>0</v>
      </c>
      <c r="H96" s="92">
        <f t="shared" si="18"/>
        <v>0</v>
      </c>
      <c r="I96" s="92">
        <f t="shared" si="19"/>
        <v>0</v>
      </c>
      <c r="J96" s="92">
        <v>0</v>
      </c>
      <c r="K96" s="92">
        <v>0</v>
      </c>
      <c r="L96" s="92"/>
      <c r="M96" s="92"/>
      <c r="N96" s="92">
        <v>0</v>
      </c>
      <c r="O96" s="92">
        <v>0</v>
      </c>
      <c r="P96" s="92"/>
      <c r="Q96" s="92"/>
      <c r="R96" s="92">
        <v>0</v>
      </c>
      <c r="S96" s="92">
        <f t="shared" si="20"/>
        <v>0</v>
      </c>
      <c r="T96" s="92">
        <f t="shared" si="21"/>
        <v>0</v>
      </c>
      <c r="U96" s="228">
        <f t="shared" si="16"/>
        <v>0</v>
      </c>
      <c r="V96" s="301"/>
      <c r="W96" s="127"/>
    </row>
    <row r="97" spans="1:23" s="6" customFormat="1" ht="12.75" hidden="1" x14ac:dyDescent="0.2">
      <c r="A97" s="77" t="s">
        <v>945</v>
      </c>
      <c r="B97" s="80">
        <f>'Прил 10'!B97</f>
        <v>0</v>
      </c>
      <c r="C97" s="95">
        <f>'Прил 10'!C97</f>
        <v>0</v>
      </c>
      <c r="D97" s="92">
        <f>'Прил 10'!D97/1.2</f>
        <v>0</v>
      </c>
      <c r="E97" s="92">
        <v>0</v>
      </c>
      <c r="F97" s="92">
        <v>0</v>
      </c>
      <c r="G97" s="92">
        <f t="shared" si="17"/>
        <v>0</v>
      </c>
      <c r="H97" s="92">
        <f t="shared" si="18"/>
        <v>0</v>
      </c>
      <c r="I97" s="92">
        <f t="shared" si="19"/>
        <v>0</v>
      </c>
      <c r="J97" s="92">
        <v>0</v>
      </c>
      <c r="K97" s="92">
        <v>0</v>
      </c>
      <c r="L97" s="92"/>
      <c r="M97" s="92"/>
      <c r="N97" s="92">
        <v>0</v>
      </c>
      <c r="O97" s="92">
        <v>0</v>
      </c>
      <c r="P97" s="92"/>
      <c r="Q97" s="92"/>
      <c r="R97" s="92">
        <v>0</v>
      </c>
      <c r="S97" s="92">
        <f t="shared" si="20"/>
        <v>0</v>
      </c>
      <c r="T97" s="92">
        <f t="shared" si="21"/>
        <v>0</v>
      </c>
      <c r="U97" s="228">
        <f t="shared" si="16"/>
        <v>0</v>
      </c>
      <c r="V97" s="301"/>
      <c r="W97" s="127"/>
    </row>
    <row r="98" spans="1:23" s="6" customFormat="1" ht="12.75" hidden="1" x14ac:dyDescent="0.2">
      <c r="A98" s="77" t="s">
        <v>945</v>
      </c>
      <c r="B98" s="80">
        <f>'Прил 10'!B98</f>
        <v>0</v>
      </c>
      <c r="C98" s="95">
        <f>'Прил 10'!C98</f>
        <v>0</v>
      </c>
      <c r="D98" s="92">
        <f>'Прил 10'!D98/1.2</f>
        <v>0</v>
      </c>
      <c r="E98" s="92">
        <v>0</v>
      </c>
      <c r="F98" s="92">
        <v>0</v>
      </c>
      <c r="G98" s="92">
        <f t="shared" si="17"/>
        <v>0</v>
      </c>
      <c r="H98" s="92">
        <f t="shared" si="18"/>
        <v>0</v>
      </c>
      <c r="I98" s="92">
        <f t="shared" si="19"/>
        <v>0</v>
      </c>
      <c r="J98" s="92">
        <v>0</v>
      </c>
      <c r="K98" s="92">
        <v>0</v>
      </c>
      <c r="L98" s="92"/>
      <c r="M98" s="92"/>
      <c r="N98" s="92">
        <v>0</v>
      </c>
      <c r="O98" s="92">
        <v>0</v>
      </c>
      <c r="P98" s="92"/>
      <c r="Q98" s="92"/>
      <c r="R98" s="92">
        <v>0</v>
      </c>
      <c r="S98" s="92">
        <f t="shared" si="20"/>
        <v>0</v>
      </c>
      <c r="T98" s="92">
        <f t="shared" si="21"/>
        <v>0</v>
      </c>
      <c r="U98" s="228">
        <f t="shared" si="16"/>
        <v>0</v>
      </c>
      <c r="V98" s="301"/>
      <c r="W98" s="127"/>
    </row>
    <row r="99" spans="1:23" s="6" customFormat="1" ht="12.75" hidden="1" x14ac:dyDescent="0.2">
      <c r="A99" s="77" t="s">
        <v>945</v>
      </c>
      <c r="B99" s="80">
        <f>'Прил 10'!B99</f>
        <v>0</v>
      </c>
      <c r="C99" s="95">
        <f>'Прил 10'!C99</f>
        <v>0</v>
      </c>
      <c r="D99" s="92">
        <f>'Прил 10'!D99/1.2</f>
        <v>0</v>
      </c>
      <c r="E99" s="92">
        <v>0</v>
      </c>
      <c r="F99" s="92">
        <v>0</v>
      </c>
      <c r="G99" s="92">
        <f t="shared" si="17"/>
        <v>0</v>
      </c>
      <c r="H99" s="92">
        <f t="shared" si="18"/>
        <v>0</v>
      </c>
      <c r="I99" s="92">
        <f t="shared" si="19"/>
        <v>0</v>
      </c>
      <c r="J99" s="92">
        <v>0</v>
      </c>
      <c r="K99" s="92">
        <v>0</v>
      </c>
      <c r="L99" s="92"/>
      <c r="M99" s="92"/>
      <c r="N99" s="92">
        <v>0</v>
      </c>
      <c r="O99" s="92">
        <v>0</v>
      </c>
      <c r="P99" s="92"/>
      <c r="Q99" s="92"/>
      <c r="R99" s="92">
        <v>0</v>
      </c>
      <c r="S99" s="92">
        <f t="shared" si="20"/>
        <v>0</v>
      </c>
      <c r="T99" s="92">
        <f t="shared" si="21"/>
        <v>0</v>
      </c>
      <c r="U99" s="228">
        <f t="shared" si="16"/>
        <v>0</v>
      </c>
      <c r="V99" s="300"/>
      <c r="W99" s="127"/>
    </row>
    <row r="100" spans="1:23" s="6" customFormat="1" ht="25.5" hidden="1" x14ac:dyDescent="0.2">
      <c r="A100" s="83" t="s">
        <v>1</v>
      </c>
      <c r="B100" s="84" t="s">
        <v>2</v>
      </c>
      <c r="C100" s="175" t="s">
        <v>36</v>
      </c>
      <c r="D100" s="155">
        <f>SUM(D101:D103)</f>
        <v>0</v>
      </c>
      <c r="E100" s="155">
        <f t="shared" ref="E100:R100" si="22">SUM(E101:E103)</f>
        <v>0</v>
      </c>
      <c r="F100" s="155">
        <f t="shared" si="22"/>
        <v>0</v>
      </c>
      <c r="G100" s="155">
        <f t="shared" si="22"/>
        <v>0</v>
      </c>
      <c r="H100" s="155">
        <f t="shared" si="22"/>
        <v>0</v>
      </c>
      <c r="I100" s="155">
        <f t="shared" si="22"/>
        <v>0</v>
      </c>
      <c r="J100" s="155">
        <f t="shared" si="22"/>
        <v>0</v>
      </c>
      <c r="K100" s="155">
        <f t="shared" si="22"/>
        <v>0</v>
      </c>
      <c r="L100" s="155">
        <f t="shared" si="22"/>
        <v>0</v>
      </c>
      <c r="M100" s="155">
        <f t="shared" si="22"/>
        <v>0</v>
      </c>
      <c r="N100" s="155">
        <f t="shared" si="22"/>
        <v>0</v>
      </c>
      <c r="O100" s="155">
        <f t="shared" si="22"/>
        <v>0</v>
      </c>
      <c r="P100" s="155">
        <f t="shared" si="22"/>
        <v>0</v>
      </c>
      <c r="Q100" s="155">
        <f t="shared" si="22"/>
        <v>0</v>
      </c>
      <c r="R100" s="155">
        <f t="shared" si="22"/>
        <v>0</v>
      </c>
      <c r="S100" s="155">
        <f>SUM(S101:S103)</f>
        <v>0</v>
      </c>
      <c r="T100" s="155">
        <f>SUM(T101:T103)</f>
        <v>0</v>
      </c>
      <c r="U100" s="233">
        <f t="shared" si="16"/>
        <v>0</v>
      </c>
      <c r="V100" s="155"/>
      <c r="W100" s="127"/>
    </row>
    <row r="101" spans="1:23" s="6" customFormat="1" ht="12.75" hidden="1" x14ac:dyDescent="0.2">
      <c r="A101" s="77" t="s">
        <v>1</v>
      </c>
      <c r="B101" s="80" t="s">
        <v>922</v>
      </c>
      <c r="C101" s="93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228">
        <f t="shared" si="16"/>
        <v>0</v>
      </c>
      <c r="V101" s="92"/>
      <c r="W101" s="127"/>
    </row>
    <row r="102" spans="1:23" s="6" customFormat="1" ht="12.75" hidden="1" x14ac:dyDescent="0.2">
      <c r="A102" s="77" t="s">
        <v>1</v>
      </c>
      <c r="B102" s="80" t="s">
        <v>922</v>
      </c>
      <c r="C102" s="93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228">
        <f t="shared" si="16"/>
        <v>0</v>
      </c>
      <c r="V102" s="92"/>
      <c r="W102" s="127"/>
    </row>
    <row r="103" spans="1:23" s="6" customFormat="1" ht="12.75" hidden="1" x14ac:dyDescent="0.2">
      <c r="A103" s="77" t="s">
        <v>85</v>
      </c>
      <c r="B103" s="78" t="s">
        <v>85</v>
      </c>
      <c r="C103" s="93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228">
        <f t="shared" si="16"/>
        <v>0</v>
      </c>
      <c r="V103" s="92"/>
      <c r="W103" s="127"/>
    </row>
    <row r="104" spans="1:23" s="6" customFormat="1" ht="25.9" customHeight="1" x14ac:dyDescent="0.2">
      <c r="A104" s="81" t="s">
        <v>727</v>
      </c>
      <c r="B104" s="82" t="s">
        <v>3</v>
      </c>
      <c r="C104" s="174" t="s">
        <v>36</v>
      </c>
      <c r="D104" s="157">
        <f>D105+D109+D113+D117+D121+D125+D129+D133</f>
        <v>93.191000000000003</v>
      </c>
      <c r="E104" s="157">
        <f t="shared" ref="E104:R104" si="23">E105+E109+E113+E117+E121+E125+E129+E133</f>
        <v>0</v>
      </c>
      <c r="F104" s="157">
        <f t="shared" si="23"/>
        <v>0</v>
      </c>
      <c r="G104" s="157">
        <f t="shared" si="23"/>
        <v>93.191000000000003</v>
      </c>
      <c r="H104" s="157">
        <f t="shared" si="23"/>
        <v>93.191000000000003</v>
      </c>
      <c r="I104" s="157">
        <f t="shared" si="23"/>
        <v>0.24936564999999999</v>
      </c>
      <c r="J104" s="157">
        <f t="shared" si="23"/>
        <v>0</v>
      </c>
      <c r="K104" s="157">
        <f t="shared" si="23"/>
        <v>0</v>
      </c>
      <c r="L104" s="157">
        <f t="shared" si="23"/>
        <v>0</v>
      </c>
      <c r="M104" s="157">
        <f t="shared" si="23"/>
        <v>0.24936564999999999</v>
      </c>
      <c r="N104" s="157">
        <f t="shared" si="23"/>
        <v>0</v>
      </c>
      <c r="O104" s="157">
        <f t="shared" si="23"/>
        <v>0</v>
      </c>
      <c r="P104" s="157">
        <f t="shared" si="23"/>
        <v>93.191000000000003</v>
      </c>
      <c r="Q104" s="157">
        <f t="shared" si="23"/>
        <v>0</v>
      </c>
      <c r="R104" s="157">
        <f t="shared" si="23"/>
        <v>0</v>
      </c>
      <c r="S104" s="157">
        <f>S105+S109+S113+S117+S121+S125+S129+S133</f>
        <v>92.941634350000001</v>
      </c>
      <c r="T104" s="157">
        <f>T105+T109+T113+T117+T121+T125+T129+T133</f>
        <v>0.24936564999999999</v>
      </c>
      <c r="U104" s="231">
        <f t="shared" si="16"/>
        <v>0</v>
      </c>
      <c r="V104" s="147"/>
      <c r="W104" s="127"/>
    </row>
    <row r="105" spans="1:23" s="6" customFormat="1" ht="25.5" hidden="1" x14ac:dyDescent="0.2">
      <c r="A105" s="83" t="s">
        <v>729</v>
      </c>
      <c r="B105" s="84" t="s">
        <v>4</v>
      </c>
      <c r="C105" s="175" t="s">
        <v>36</v>
      </c>
      <c r="D105" s="155">
        <f>SUM(D106:D108)</f>
        <v>0</v>
      </c>
      <c r="E105" s="155">
        <f t="shared" ref="E105:R105" si="24">SUM(E106:E108)</f>
        <v>0</v>
      </c>
      <c r="F105" s="155">
        <f t="shared" si="24"/>
        <v>0</v>
      </c>
      <c r="G105" s="155">
        <f t="shared" si="24"/>
        <v>0</v>
      </c>
      <c r="H105" s="155">
        <f t="shared" si="24"/>
        <v>0</v>
      </c>
      <c r="I105" s="155">
        <f t="shared" si="24"/>
        <v>0</v>
      </c>
      <c r="J105" s="155">
        <f t="shared" si="24"/>
        <v>0</v>
      </c>
      <c r="K105" s="155">
        <f t="shared" si="24"/>
        <v>0</v>
      </c>
      <c r="L105" s="155">
        <f t="shared" si="24"/>
        <v>0</v>
      </c>
      <c r="M105" s="155">
        <f t="shared" si="24"/>
        <v>0</v>
      </c>
      <c r="N105" s="155">
        <f t="shared" si="24"/>
        <v>0</v>
      </c>
      <c r="O105" s="155">
        <f t="shared" si="24"/>
        <v>0</v>
      </c>
      <c r="P105" s="155">
        <f t="shared" si="24"/>
        <v>0</v>
      </c>
      <c r="Q105" s="155">
        <f t="shared" si="24"/>
        <v>0</v>
      </c>
      <c r="R105" s="155">
        <f t="shared" si="24"/>
        <v>0</v>
      </c>
      <c r="S105" s="155">
        <f>SUM(S106:S108)</f>
        <v>0</v>
      </c>
      <c r="T105" s="155">
        <f>SUM(T106:T108)</f>
        <v>0</v>
      </c>
      <c r="U105" s="156">
        <f t="shared" si="16"/>
        <v>0</v>
      </c>
      <c r="V105" s="155"/>
      <c r="W105" s="127"/>
    </row>
    <row r="106" spans="1:23" s="6" customFormat="1" ht="12.75" hidden="1" x14ac:dyDescent="0.2">
      <c r="A106" s="77" t="s">
        <v>729</v>
      </c>
      <c r="B106" s="80" t="s">
        <v>922</v>
      </c>
      <c r="C106" s="93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4">
        <f t="shared" si="16"/>
        <v>0</v>
      </c>
      <c r="V106" s="92"/>
      <c r="W106" s="127"/>
    </row>
    <row r="107" spans="1:23" s="6" customFormat="1" ht="12.75" hidden="1" x14ac:dyDescent="0.2">
      <c r="A107" s="77" t="s">
        <v>729</v>
      </c>
      <c r="B107" s="80" t="s">
        <v>922</v>
      </c>
      <c r="C107" s="93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4">
        <f t="shared" si="16"/>
        <v>0</v>
      </c>
      <c r="V107" s="92"/>
      <c r="W107" s="127"/>
    </row>
    <row r="108" spans="1:23" s="6" customFormat="1" ht="12.75" hidden="1" x14ac:dyDescent="0.2">
      <c r="A108" s="77" t="s">
        <v>85</v>
      </c>
      <c r="B108" s="78" t="s">
        <v>85</v>
      </c>
      <c r="C108" s="93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4">
        <f t="shared" si="16"/>
        <v>0</v>
      </c>
      <c r="V108" s="92"/>
      <c r="W108" s="127"/>
    </row>
    <row r="109" spans="1:23" s="6" customFormat="1" ht="25.5" hidden="1" x14ac:dyDescent="0.2">
      <c r="A109" s="83" t="s">
        <v>732</v>
      </c>
      <c r="B109" s="84" t="s">
        <v>5</v>
      </c>
      <c r="C109" s="175" t="s">
        <v>36</v>
      </c>
      <c r="D109" s="155">
        <f>SUM(D110:D112)</f>
        <v>0</v>
      </c>
      <c r="E109" s="155">
        <f t="shared" ref="E109:R109" si="25">SUM(E110:E112)</f>
        <v>0</v>
      </c>
      <c r="F109" s="155">
        <f t="shared" si="25"/>
        <v>0</v>
      </c>
      <c r="G109" s="155">
        <f t="shared" si="25"/>
        <v>0</v>
      </c>
      <c r="H109" s="155">
        <f t="shared" si="25"/>
        <v>0</v>
      </c>
      <c r="I109" s="155">
        <f t="shared" si="25"/>
        <v>0</v>
      </c>
      <c r="J109" s="155">
        <f t="shared" si="25"/>
        <v>0</v>
      </c>
      <c r="K109" s="155">
        <f t="shared" si="25"/>
        <v>0</v>
      </c>
      <c r="L109" s="155">
        <f t="shared" si="25"/>
        <v>0</v>
      </c>
      <c r="M109" s="155">
        <f t="shared" si="25"/>
        <v>0</v>
      </c>
      <c r="N109" s="155">
        <f t="shared" si="25"/>
        <v>0</v>
      </c>
      <c r="O109" s="155">
        <f t="shared" si="25"/>
        <v>0</v>
      </c>
      <c r="P109" s="155">
        <f t="shared" si="25"/>
        <v>0</v>
      </c>
      <c r="Q109" s="155">
        <f t="shared" si="25"/>
        <v>0</v>
      </c>
      <c r="R109" s="155">
        <f t="shared" si="25"/>
        <v>0</v>
      </c>
      <c r="S109" s="155">
        <f>SUM(S110:S112)</f>
        <v>0</v>
      </c>
      <c r="T109" s="155">
        <f>SUM(T110:T112)</f>
        <v>0</v>
      </c>
      <c r="U109" s="156">
        <f t="shared" si="16"/>
        <v>0</v>
      </c>
      <c r="V109" s="155"/>
      <c r="W109" s="127"/>
    </row>
    <row r="110" spans="1:23" s="6" customFormat="1" ht="12.75" hidden="1" x14ac:dyDescent="0.2">
      <c r="A110" s="77" t="s">
        <v>732</v>
      </c>
      <c r="B110" s="80" t="s">
        <v>922</v>
      </c>
      <c r="C110" s="93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4">
        <f t="shared" si="16"/>
        <v>0</v>
      </c>
      <c r="V110" s="92"/>
      <c r="W110" s="127"/>
    </row>
    <row r="111" spans="1:23" s="6" customFormat="1" ht="12.75" hidden="1" x14ac:dyDescent="0.2">
      <c r="A111" s="77" t="s">
        <v>732</v>
      </c>
      <c r="B111" s="80" t="s">
        <v>922</v>
      </c>
      <c r="C111" s="93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4">
        <f t="shared" si="16"/>
        <v>0</v>
      </c>
      <c r="V111" s="92"/>
      <c r="W111" s="127"/>
    </row>
    <row r="112" spans="1:23" s="6" customFormat="1" ht="12.75" hidden="1" x14ac:dyDescent="0.2">
      <c r="A112" s="77" t="s">
        <v>85</v>
      </c>
      <c r="B112" s="78" t="s">
        <v>85</v>
      </c>
      <c r="C112" s="93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4">
        <f t="shared" si="16"/>
        <v>0</v>
      </c>
      <c r="V112" s="92"/>
      <c r="W112" s="127"/>
    </row>
    <row r="113" spans="1:23" s="6" customFormat="1" ht="25.5" hidden="1" x14ac:dyDescent="0.2">
      <c r="A113" s="83" t="s">
        <v>733</v>
      </c>
      <c r="B113" s="84" t="s">
        <v>6</v>
      </c>
      <c r="C113" s="175" t="s">
        <v>36</v>
      </c>
      <c r="D113" s="155">
        <f>SUM(D114:D116)</f>
        <v>0</v>
      </c>
      <c r="E113" s="155">
        <f t="shared" ref="E113:R113" si="26">SUM(E114:E116)</f>
        <v>0</v>
      </c>
      <c r="F113" s="155">
        <f t="shared" si="26"/>
        <v>0</v>
      </c>
      <c r="G113" s="155">
        <f t="shared" si="26"/>
        <v>0</v>
      </c>
      <c r="H113" s="155">
        <f t="shared" si="26"/>
        <v>0</v>
      </c>
      <c r="I113" s="155">
        <f t="shared" si="26"/>
        <v>0</v>
      </c>
      <c r="J113" s="155">
        <f t="shared" si="26"/>
        <v>0</v>
      </c>
      <c r="K113" s="155">
        <f t="shared" si="26"/>
        <v>0</v>
      </c>
      <c r="L113" s="155">
        <f t="shared" si="26"/>
        <v>0</v>
      </c>
      <c r="M113" s="155">
        <f t="shared" si="26"/>
        <v>0</v>
      </c>
      <c r="N113" s="155">
        <f t="shared" si="26"/>
        <v>0</v>
      </c>
      <c r="O113" s="155">
        <f t="shared" si="26"/>
        <v>0</v>
      </c>
      <c r="P113" s="155">
        <f t="shared" si="26"/>
        <v>0</v>
      </c>
      <c r="Q113" s="155">
        <f t="shared" si="26"/>
        <v>0</v>
      </c>
      <c r="R113" s="155">
        <f t="shared" si="26"/>
        <v>0</v>
      </c>
      <c r="S113" s="155">
        <f>SUM(S114:S116)</f>
        <v>0</v>
      </c>
      <c r="T113" s="155">
        <f>SUM(T114:T116)</f>
        <v>0</v>
      </c>
      <c r="U113" s="156">
        <f t="shared" si="16"/>
        <v>0</v>
      </c>
      <c r="V113" s="155"/>
      <c r="W113" s="127"/>
    </row>
    <row r="114" spans="1:23" s="6" customFormat="1" ht="12.75" hidden="1" x14ac:dyDescent="0.2">
      <c r="A114" s="77" t="s">
        <v>733</v>
      </c>
      <c r="B114" s="80" t="s">
        <v>922</v>
      </c>
      <c r="C114" s="95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4">
        <f t="shared" si="16"/>
        <v>0</v>
      </c>
      <c r="V114" s="92"/>
      <c r="W114" s="127"/>
    </row>
    <row r="115" spans="1:23" s="6" customFormat="1" ht="12.75" hidden="1" x14ac:dyDescent="0.2">
      <c r="A115" s="77" t="s">
        <v>733</v>
      </c>
      <c r="B115" s="80" t="s">
        <v>922</v>
      </c>
      <c r="C115" s="95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4">
        <f t="shared" si="16"/>
        <v>0</v>
      </c>
      <c r="V115" s="92"/>
      <c r="W115" s="127"/>
    </row>
    <row r="116" spans="1:23" s="6" customFormat="1" ht="12.75" hidden="1" x14ac:dyDescent="0.2">
      <c r="A116" s="77" t="s">
        <v>85</v>
      </c>
      <c r="B116" s="78" t="s">
        <v>85</v>
      </c>
      <c r="C116" s="95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4">
        <f t="shared" si="16"/>
        <v>0</v>
      </c>
      <c r="V116" s="92"/>
      <c r="W116" s="127"/>
    </row>
    <row r="117" spans="1:23" s="6" customFormat="1" ht="25.5" hidden="1" x14ac:dyDescent="0.2">
      <c r="A117" s="83" t="s">
        <v>734</v>
      </c>
      <c r="B117" s="84" t="s">
        <v>7</v>
      </c>
      <c r="C117" s="175" t="s">
        <v>36</v>
      </c>
      <c r="D117" s="155">
        <f>SUM(D118:D120)</f>
        <v>0</v>
      </c>
      <c r="E117" s="155">
        <f t="shared" ref="E117:R117" si="27">SUM(E118:E120)</f>
        <v>0</v>
      </c>
      <c r="F117" s="155">
        <f t="shared" si="27"/>
        <v>0</v>
      </c>
      <c r="G117" s="155">
        <f t="shared" si="27"/>
        <v>0</v>
      </c>
      <c r="H117" s="155">
        <f t="shared" si="27"/>
        <v>0</v>
      </c>
      <c r="I117" s="155">
        <f t="shared" si="27"/>
        <v>0</v>
      </c>
      <c r="J117" s="155">
        <f t="shared" si="27"/>
        <v>0</v>
      </c>
      <c r="K117" s="155">
        <f t="shared" si="27"/>
        <v>0</v>
      </c>
      <c r="L117" s="155">
        <f t="shared" si="27"/>
        <v>0</v>
      </c>
      <c r="M117" s="155">
        <f t="shared" si="27"/>
        <v>0</v>
      </c>
      <c r="N117" s="155">
        <f t="shared" si="27"/>
        <v>0</v>
      </c>
      <c r="O117" s="155">
        <f t="shared" si="27"/>
        <v>0</v>
      </c>
      <c r="P117" s="155">
        <f t="shared" si="27"/>
        <v>0</v>
      </c>
      <c r="Q117" s="155">
        <f t="shared" si="27"/>
        <v>0</v>
      </c>
      <c r="R117" s="155">
        <f t="shared" si="27"/>
        <v>0</v>
      </c>
      <c r="S117" s="155">
        <f>SUM(S118:S120)</f>
        <v>0</v>
      </c>
      <c r="T117" s="155">
        <f>SUM(T118:T120)</f>
        <v>0</v>
      </c>
      <c r="U117" s="156">
        <f t="shared" si="16"/>
        <v>0</v>
      </c>
      <c r="V117" s="155"/>
      <c r="W117" s="127"/>
    </row>
    <row r="118" spans="1:23" s="6" customFormat="1" ht="12.75" hidden="1" x14ac:dyDescent="0.2">
      <c r="A118" s="77" t="s">
        <v>734</v>
      </c>
      <c r="B118" s="80" t="s">
        <v>922</v>
      </c>
      <c r="C118" s="93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4">
        <f t="shared" si="16"/>
        <v>0</v>
      </c>
      <c r="V118" s="92"/>
      <c r="W118" s="127"/>
    </row>
    <row r="119" spans="1:23" s="6" customFormat="1" ht="12.75" hidden="1" x14ac:dyDescent="0.2">
      <c r="A119" s="77" t="s">
        <v>734</v>
      </c>
      <c r="B119" s="80" t="s">
        <v>922</v>
      </c>
      <c r="C119" s="93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4">
        <f t="shared" si="16"/>
        <v>0</v>
      </c>
      <c r="V119" s="92"/>
      <c r="W119" s="127"/>
    </row>
    <row r="120" spans="1:23" s="6" customFormat="1" ht="12.75" hidden="1" x14ac:dyDescent="0.2">
      <c r="A120" s="77" t="s">
        <v>85</v>
      </c>
      <c r="B120" s="78" t="s">
        <v>85</v>
      </c>
      <c r="C120" s="93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4">
        <f t="shared" si="16"/>
        <v>0</v>
      </c>
      <c r="V120" s="92"/>
      <c r="W120" s="127"/>
    </row>
    <row r="121" spans="1:23" s="6" customFormat="1" ht="37.15" customHeight="1" x14ac:dyDescent="0.2">
      <c r="A121" s="83" t="s">
        <v>735</v>
      </c>
      <c r="B121" s="84" t="s">
        <v>8</v>
      </c>
      <c r="C121" s="175" t="s">
        <v>36</v>
      </c>
      <c r="D121" s="152">
        <f>SUM(D122:D124)</f>
        <v>93.191000000000003</v>
      </c>
      <c r="E121" s="152">
        <f t="shared" ref="E121:R121" si="28">SUM(E122:E124)</f>
        <v>0</v>
      </c>
      <c r="F121" s="152">
        <f t="shared" si="28"/>
        <v>0</v>
      </c>
      <c r="G121" s="152">
        <f t="shared" si="28"/>
        <v>93.191000000000003</v>
      </c>
      <c r="H121" s="152">
        <f t="shared" si="28"/>
        <v>93.191000000000003</v>
      </c>
      <c r="I121" s="152">
        <f t="shared" si="28"/>
        <v>0.24936564999999999</v>
      </c>
      <c r="J121" s="152">
        <f t="shared" si="28"/>
        <v>0</v>
      </c>
      <c r="K121" s="152">
        <f t="shared" si="28"/>
        <v>0</v>
      </c>
      <c r="L121" s="152">
        <f t="shared" si="28"/>
        <v>0</v>
      </c>
      <c r="M121" s="152">
        <f t="shared" si="28"/>
        <v>0.24936564999999999</v>
      </c>
      <c r="N121" s="152">
        <f t="shared" si="28"/>
        <v>0</v>
      </c>
      <c r="O121" s="152">
        <f t="shared" si="28"/>
        <v>0</v>
      </c>
      <c r="P121" s="152">
        <f t="shared" si="28"/>
        <v>93.191000000000003</v>
      </c>
      <c r="Q121" s="152">
        <f t="shared" si="28"/>
        <v>0</v>
      </c>
      <c r="R121" s="152">
        <f t="shared" si="28"/>
        <v>0</v>
      </c>
      <c r="S121" s="152">
        <f>SUM(S122:S124)</f>
        <v>92.941634350000001</v>
      </c>
      <c r="T121" s="152">
        <f>SUM(T122:T124)</f>
        <v>0.24936564999999999</v>
      </c>
      <c r="U121" s="153">
        <f t="shared" si="16"/>
        <v>0</v>
      </c>
      <c r="V121" s="155"/>
      <c r="W121" s="127"/>
    </row>
    <row r="122" spans="1:23" s="6" customFormat="1" ht="29.45" customHeight="1" x14ac:dyDescent="0.2">
      <c r="A122" s="77" t="s">
        <v>735</v>
      </c>
      <c r="B122" s="85" t="str">
        <f>'Прил 10'!B122</f>
        <v>Организация интеллектуальной системы учета электрической энергии</v>
      </c>
      <c r="C122" s="95" t="str">
        <f>'Прил 10'!C122</f>
        <v>М/УСК/73/А7</v>
      </c>
      <c r="D122" s="92">
        <f>'Прил 10'!D122/1.2</f>
        <v>93.191000000000003</v>
      </c>
      <c r="E122" s="92">
        <v>0</v>
      </c>
      <c r="F122" s="92">
        <v>0</v>
      </c>
      <c r="G122" s="92">
        <f>D122-E122</f>
        <v>93.191000000000003</v>
      </c>
      <c r="H122" s="92">
        <f t="shared" ref="H122:I124" si="29">J122+L122+N122+P122</f>
        <v>93.191000000000003</v>
      </c>
      <c r="I122" s="92">
        <f t="shared" si="29"/>
        <v>0.24936564999999999</v>
      </c>
      <c r="J122" s="92">
        <v>0</v>
      </c>
      <c r="K122" s="92">
        <v>0</v>
      </c>
      <c r="L122" s="92">
        <v>0</v>
      </c>
      <c r="M122" s="92">
        <v>0.24936564999999999</v>
      </c>
      <c r="N122" s="92">
        <v>0</v>
      </c>
      <c r="O122" s="92"/>
      <c r="P122" s="92">
        <v>93.191000000000003</v>
      </c>
      <c r="Q122" s="92"/>
      <c r="R122" s="92">
        <v>0</v>
      </c>
      <c r="S122" s="92">
        <f>G122-I122</f>
        <v>92.941634350000001</v>
      </c>
      <c r="T122" s="92">
        <f>K122-J122+M122-L122</f>
        <v>0.24936564999999999</v>
      </c>
      <c r="U122" s="94">
        <f>IFERROR(T122/(J122+L122),0%)</f>
        <v>0</v>
      </c>
      <c r="V122" s="225"/>
      <c r="W122" s="127"/>
    </row>
    <row r="123" spans="1:23" s="6" customFormat="1" ht="12.75" hidden="1" x14ac:dyDescent="0.2">
      <c r="A123" s="77" t="s">
        <v>735</v>
      </c>
      <c r="B123" s="85">
        <f>'Прил 10'!B123</f>
        <v>0</v>
      </c>
      <c r="C123" s="95">
        <f>'Прил 10'!C123</f>
        <v>0</v>
      </c>
      <c r="D123" s="92">
        <f>'Прил 10'!D123/1.2</f>
        <v>0</v>
      </c>
      <c r="E123" s="92">
        <v>0</v>
      </c>
      <c r="F123" s="92">
        <v>0</v>
      </c>
      <c r="G123" s="92">
        <f>D123-E123</f>
        <v>0</v>
      </c>
      <c r="H123" s="92">
        <f t="shared" si="29"/>
        <v>0</v>
      </c>
      <c r="I123" s="92">
        <f t="shared" si="29"/>
        <v>0</v>
      </c>
      <c r="J123" s="92">
        <v>0</v>
      </c>
      <c r="K123" s="92">
        <v>0</v>
      </c>
      <c r="L123" s="92">
        <v>0</v>
      </c>
      <c r="M123" s="92">
        <v>0</v>
      </c>
      <c r="N123" s="92">
        <f>D123</f>
        <v>0</v>
      </c>
      <c r="O123" s="126"/>
      <c r="P123" s="92">
        <v>0</v>
      </c>
      <c r="Q123" s="92">
        <v>0</v>
      </c>
      <c r="R123" s="92">
        <v>0</v>
      </c>
      <c r="S123" s="92">
        <f>G123-I123</f>
        <v>0</v>
      </c>
      <c r="T123" s="92">
        <f>I123-H123</f>
        <v>0</v>
      </c>
      <c r="U123" s="94">
        <f t="shared" si="16"/>
        <v>0</v>
      </c>
      <c r="V123" s="129"/>
      <c r="W123" s="127"/>
    </row>
    <row r="124" spans="1:23" s="6" customFormat="1" ht="25.5" hidden="1" x14ac:dyDescent="0.2">
      <c r="A124" s="77" t="s">
        <v>735</v>
      </c>
      <c r="B124" s="85">
        <f>'Прил 10'!B124</f>
        <v>0</v>
      </c>
      <c r="C124" s="95">
        <f>'Прил 10'!C124</f>
        <v>0</v>
      </c>
      <c r="D124" s="92">
        <f>'Прил 10'!D124/1.2</f>
        <v>0</v>
      </c>
      <c r="E124" s="92">
        <v>0</v>
      </c>
      <c r="F124" s="92">
        <v>0</v>
      </c>
      <c r="G124" s="92">
        <f>D124-E124</f>
        <v>0</v>
      </c>
      <c r="H124" s="92">
        <f t="shared" si="29"/>
        <v>0</v>
      </c>
      <c r="I124" s="92">
        <f t="shared" si="29"/>
        <v>0</v>
      </c>
      <c r="J124" s="92">
        <v>0</v>
      </c>
      <c r="K124" s="92">
        <v>0</v>
      </c>
      <c r="L124" s="92">
        <v>0</v>
      </c>
      <c r="M124" s="92">
        <v>0</v>
      </c>
      <c r="N124" s="92">
        <f>G124*30%</f>
        <v>0</v>
      </c>
      <c r="O124" s="92"/>
      <c r="P124" s="92">
        <f>G124*70%</f>
        <v>0</v>
      </c>
      <c r="Q124" s="92"/>
      <c r="R124" s="92">
        <v>0</v>
      </c>
      <c r="S124" s="92">
        <f>G124-I124</f>
        <v>0</v>
      </c>
      <c r="T124" s="92">
        <f>I124-H124</f>
        <v>0</v>
      </c>
      <c r="U124" s="94">
        <f t="shared" si="16"/>
        <v>0</v>
      </c>
      <c r="V124" s="121" t="s">
        <v>38</v>
      </c>
      <c r="W124" s="127"/>
    </row>
    <row r="125" spans="1:23" s="6" customFormat="1" ht="39.6" hidden="1" customHeight="1" x14ac:dyDescent="0.2">
      <c r="A125" s="83" t="s">
        <v>736</v>
      </c>
      <c r="B125" s="84" t="s">
        <v>9</v>
      </c>
      <c r="C125" s="175" t="s">
        <v>36</v>
      </c>
      <c r="D125" s="155">
        <f>SUM(D126:D128)</f>
        <v>0</v>
      </c>
      <c r="E125" s="155">
        <f t="shared" ref="E125:R125" si="30">SUM(E126:E128)</f>
        <v>0</v>
      </c>
      <c r="F125" s="155">
        <f t="shared" si="30"/>
        <v>0</v>
      </c>
      <c r="G125" s="155">
        <f t="shared" si="30"/>
        <v>0</v>
      </c>
      <c r="H125" s="155">
        <f t="shared" si="30"/>
        <v>0</v>
      </c>
      <c r="I125" s="155">
        <f t="shared" si="30"/>
        <v>0</v>
      </c>
      <c r="J125" s="155">
        <f t="shared" si="30"/>
        <v>0</v>
      </c>
      <c r="K125" s="155">
        <f t="shared" si="30"/>
        <v>0</v>
      </c>
      <c r="L125" s="155">
        <f t="shared" si="30"/>
        <v>0</v>
      </c>
      <c r="M125" s="155">
        <f t="shared" si="30"/>
        <v>0</v>
      </c>
      <c r="N125" s="155">
        <f t="shared" si="30"/>
        <v>0</v>
      </c>
      <c r="O125" s="155">
        <f t="shared" si="30"/>
        <v>0</v>
      </c>
      <c r="P125" s="155">
        <f t="shared" si="30"/>
        <v>0</v>
      </c>
      <c r="Q125" s="155">
        <f t="shared" si="30"/>
        <v>0</v>
      </c>
      <c r="R125" s="155">
        <f t="shared" si="30"/>
        <v>0</v>
      </c>
      <c r="S125" s="155">
        <f>SUM(S126:S128)</f>
        <v>0</v>
      </c>
      <c r="T125" s="155">
        <f>SUM(T126:T128)</f>
        <v>0</v>
      </c>
      <c r="U125" s="156">
        <f t="shared" si="16"/>
        <v>0</v>
      </c>
      <c r="V125" s="155"/>
      <c r="W125" s="127"/>
    </row>
    <row r="126" spans="1:23" s="6" customFormat="1" ht="12.75" hidden="1" x14ac:dyDescent="0.2">
      <c r="A126" s="77" t="s">
        <v>736</v>
      </c>
      <c r="B126" s="80" t="s">
        <v>922</v>
      </c>
      <c r="C126" s="93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4">
        <f t="shared" si="16"/>
        <v>0</v>
      </c>
      <c r="V126" s="92"/>
      <c r="W126" s="127"/>
    </row>
    <row r="127" spans="1:23" s="6" customFormat="1" ht="12.75" hidden="1" x14ac:dyDescent="0.2">
      <c r="A127" s="77" t="s">
        <v>736</v>
      </c>
      <c r="B127" s="80" t="s">
        <v>922</v>
      </c>
      <c r="C127" s="93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4">
        <f t="shared" si="16"/>
        <v>0</v>
      </c>
      <c r="V127" s="92"/>
      <c r="W127" s="127"/>
    </row>
    <row r="128" spans="1:23" s="6" customFormat="1" ht="12.75" hidden="1" x14ac:dyDescent="0.2">
      <c r="A128" s="77" t="s">
        <v>85</v>
      </c>
      <c r="B128" s="78" t="s">
        <v>85</v>
      </c>
      <c r="C128" s="93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4">
        <f t="shared" si="16"/>
        <v>0</v>
      </c>
      <c r="V128" s="92"/>
      <c r="W128" s="127"/>
    </row>
    <row r="129" spans="1:23" s="6" customFormat="1" ht="37.15" hidden="1" customHeight="1" x14ac:dyDescent="0.2">
      <c r="A129" s="83" t="s">
        <v>737</v>
      </c>
      <c r="B129" s="84" t="s">
        <v>10</v>
      </c>
      <c r="C129" s="175" t="s">
        <v>36</v>
      </c>
      <c r="D129" s="155">
        <f>SUM(D130:D132)</f>
        <v>0</v>
      </c>
      <c r="E129" s="155">
        <f t="shared" ref="E129:R129" si="31">SUM(E130:E132)</f>
        <v>0</v>
      </c>
      <c r="F129" s="155">
        <f t="shared" si="31"/>
        <v>0</v>
      </c>
      <c r="G129" s="155">
        <f t="shared" si="31"/>
        <v>0</v>
      </c>
      <c r="H129" s="155">
        <f t="shared" si="31"/>
        <v>0</v>
      </c>
      <c r="I129" s="155">
        <f t="shared" si="31"/>
        <v>0</v>
      </c>
      <c r="J129" s="155">
        <f t="shared" si="31"/>
        <v>0</v>
      </c>
      <c r="K129" s="155">
        <f t="shared" si="31"/>
        <v>0</v>
      </c>
      <c r="L129" s="155">
        <f t="shared" si="31"/>
        <v>0</v>
      </c>
      <c r="M129" s="155">
        <f t="shared" si="31"/>
        <v>0</v>
      </c>
      <c r="N129" s="155">
        <f t="shared" si="31"/>
        <v>0</v>
      </c>
      <c r="O129" s="155">
        <f t="shared" si="31"/>
        <v>0</v>
      </c>
      <c r="P129" s="155">
        <f t="shared" si="31"/>
        <v>0</v>
      </c>
      <c r="Q129" s="155">
        <f t="shared" si="31"/>
        <v>0</v>
      </c>
      <c r="R129" s="155">
        <f t="shared" si="31"/>
        <v>0</v>
      </c>
      <c r="S129" s="155">
        <f>SUM(S130:S132)</f>
        <v>0</v>
      </c>
      <c r="T129" s="155">
        <f>SUM(T130:T132)</f>
        <v>0</v>
      </c>
      <c r="U129" s="156">
        <f t="shared" si="16"/>
        <v>0</v>
      </c>
      <c r="V129" s="155"/>
      <c r="W129" s="127"/>
    </row>
    <row r="130" spans="1:23" s="6" customFormat="1" ht="12.75" hidden="1" x14ac:dyDescent="0.2">
      <c r="A130" s="77" t="s">
        <v>737</v>
      </c>
      <c r="B130" s="80" t="s">
        <v>922</v>
      </c>
      <c r="C130" s="93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4">
        <f t="shared" si="16"/>
        <v>0</v>
      </c>
      <c r="V130" s="92"/>
      <c r="W130" s="127"/>
    </row>
    <row r="131" spans="1:23" s="6" customFormat="1" ht="12.75" hidden="1" x14ac:dyDescent="0.2">
      <c r="A131" s="77" t="s">
        <v>737</v>
      </c>
      <c r="B131" s="80" t="s">
        <v>922</v>
      </c>
      <c r="C131" s="93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4">
        <f t="shared" si="16"/>
        <v>0</v>
      </c>
      <c r="V131" s="92"/>
      <c r="W131" s="127"/>
    </row>
    <row r="132" spans="1:23" s="6" customFormat="1" ht="12.75" hidden="1" x14ac:dyDescent="0.2">
      <c r="A132" s="77" t="s">
        <v>85</v>
      </c>
      <c r="B132" s="78" t="s">
        <v>85</v>
      </c>
      <c r="C132" s="93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4">
        <f t="shared" si="16"/>
        <v>0</v>
      </c>
      <c r="V132" s="92"/>
      <c r="W132" s="127"/>
    </row>
    <row r="133" spans="1:23" s="6" customFormat="1" ht="38.450000000000003" hidden="1" customHeight="1" x14ac:dyDescent="0.2">
      <c r="A133" s="83" t="s">
        <v>11</v>
      </c>
      <c r="B133" s="84" t="s">
        <v>12</v>
      </c>
      <c r="C133" s="175" t="s">
        <v>36</v>
      </c>
      <c r="D133" s="155">
        <f>SUM(D134:D136)</f>
        <v>0</v>
      </c>
      <c r="E133" s="155">
        <f t="shared" ref="E133:R133" si="32">SUM(E134:E136)</f>
        <v>0</v>
      </c>
      <c r="F133" s="155">
        <f t="shared" si="32"/>
        <v>0</v>
      </c>
      <c r="G133" s="155">
        <f t="shared" si="32"/>
        <v>0</v>
      </c>
      <c r="H133" s="155">
        <f t="shared" si="32"/>
        <v>0</v>
      </c>
      <c r="I133" s="155">
        <f t="shared" si="32"/>
        <v>0</v>
      </c>
      <c r="J133" s="155">
        <f t="shared" si="32"/>
        <v>0</v>
      </c>
      <c r="K133" s="155">
        <f t="shared" si="32"/>
        <v>0</v>
      </c>
      <c r="L133" s="155">
        <f t="shared" si="32"/>
        <v>0</v>
      </c>
      <c r="M133" s="155">
        <f t="shared" si="32"/>
        <v>0</v>
      </c>
      <c r="N133" s="155">
        <f t="shared" si="32"/>
        <v>0</v>
      </c>
      <c r="O133" s="155">
        <f t="shared" si="32"/>
        <v>0</v>
      </c>
      <c r="P133" s="155">
        <f t="shared" si="32"/>
        <v>0</v>
      </c>
      <c r="Q133" s="155">
        <f t="shared" si="32"/>
        <v>0</v>
      </c>
      <c r="R133" s="155">
        <f t="shared" si="32"/>
        <v>0</v>
      </c>
      <c r="S133" s="155">
        <f>SUM(S134:S136)</f>
        <v>0</v>
      </c>
      <c r="T133" s="155">
        <f>SUM(T134:T136)</f>
        <v>0</v>
      </c>
      <c r="U133" s="156">
        <f t="shared" si="16"/>
        <v>0</v>
      </c>
      <c r="V133" s="155"/>
      <c r="W133" s="127"/>
    </row>
    <row r="134" spans="1:23" s="6" customFormat="1" ht="12.75" hidden="1" x14ac:dyDescent="0.2">
      <c r="A134" s="77" t="s">
        <v>11</v>
      </c>
      <c r="B134" s="80" t="s">
        <v>922</v>
      </c>
      <c r="C134" s="93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4">
        <f t="shared" si="16"/>
        <v>0</v>
      </c>
      <c r="V134" s="92"/>
      <c r="W134" s="127"/>
    </row>
    <row r="135" spans="1:23" s="6" customFormat="1" ht="12.75" hidden="1" x14ac:dyDescent="0.2">
      <c r="A135" s="77" t="s">
        <v>11</v>
      </c>
      <c r="B135" s="80" t="s">
        <v>922</v>
      </c>
      <c r="C135" s="93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4">
        <f t="shared" si="16"/>
        <v>0</v>
      </c>
      <c r="V135" s="92"/>
      <c r="W135" s="127"/>
    </row>
    <row r="136" spans="1:23" s="6" customFormat="1" ht="12.75" hidden="1" x14ac:dyDescent="0.2">
      <c r="A136" s="77" t="s">
        <v>85</v>
      </c>
      <c r="B136" s="78" t="s">
        <v>85</v>
      </c>
      <c r="C136" s="93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4">
        <f t="shared" si="16"/>
        <v>0</v>
      </c>
      <c r="V136" s="92"/>
      <c r="W136" s="127"/>
    </row>
    <row r="137" spans="1:23" s="6" customFormat="1" ht="39.6" hidden="1" customHeight="1" x14ac:dyDescent="0.2">
      <c r="A137" s="81" t="s">
        <v>13</v>
      </c>
      <c r="B137" s="82" t="s">
        <v>14</v>
      </c>
      <c r="C137" s="174" t="s">
        <v>36</v>
      </c>
      <c r="D137" s="147">
        <f>D138+D142</f>
        <v>0</v>
      </c>
      <c r="E137" s="147">
        <f t="shared" ref="E137:R137" si="33">E138+E142</f>
        <v>0</v>
      </c>
      <c r="F137" s="147">
        <f t="shared" si="33"/>
        <v>0</v>
      </c>
      <c r="G137" s="147">
        <f t="shared" si="33"/>
        <v>0</v>
      </c>
      <c r="H137" s="147">
        <f t="shared" si="33"/>
        <v>0</v>
      </c>
      <c r="I137" s="147">
        <f t="shared" si="33"/>
        <v>0</v>
      </c>
      <c r="J137" s="147">
        <f t="shared" si="33"/>
        <v>0</v>
      </c>
      <c r="K137" s="147">
        <f t="shared" si="33"/>
        <v>0</v>
      </c>
      <c r="L137" s="147">
        <f t="shared" si="33"/>
        <v>0</v>
      </c>
      <c r="M137" s="147">
        <f t="shared" si="33"/>
        <v>0</v>
      </c>
      <c r="N137" s="147">
        <f t="shared" si="33"/>
        <v>0</v>
      </c>
      <c r="O137" s="147">
        <f t="shared" si="33"/>
        <v>0</v>
      </c>
      <c r="P137" s="147">
        <f t="shared" si="33"/>
        <v>0</v>
      </c>
      <c r="Q137" s="147">
        <f t="shared" si="33"/>
        <v>0</v>
      </c>
      <c r="R137" s="147">
        <f t="shared" si="33"/>
        <v>0</v>
      </c>
      <c r="S137" s="147">
        <f>S138+S142</f>
        <v>0</v>
      </c>
      <c r="T137" s="147">
        <f>T138+T142</f>
        <v>0</v>
      </c>
      <c r="U137" s="148">
        <f t="shared" si="16"/>
        <v>0</v>
      </c>
      <c r="V137" s="147"/>
      <c r="W137" s="127"/>
    </row>
    <row r="138" spans="1:23" s="6" customFormat="1" ht="25.5" hidden="1" x14ac:dyDescent="0.2">
      <c r="A138" s="83" t="s">
        <v>15</v>
      </c>
      <c r="B138" s="84" t="s">
        <v>16</v>
      </c>
      <c r="C138" s="175" t="s">
        <v>36</v>
      </c>
      <c r="D138" s="155">
        <f>SUM(D139:D141)</f>
        <v>0</v>
      </c>
      <c r="E138" s="155">
        <f t="shared" ref="E138:R138" si="34">SUM(E139:E141)</f>
        <v>0</v>
      </c>
      <c r="F138" s="155">
        <f t="shared" si="34"/>
        <v>0</v>
      </c>
      <c r="G138" s="155">
        <f t="shared" si="34"/>
        <v>0</v>
      </c>
      <c r="H138" s="155">
        <f t="shared" si="34"/>
        <v>0</v>
      </c>
      <c r="I138" s="155">
        <f t="shared" si="34"/>
        <v>0</v>
      </c>
      <c r="J138" s="155">
        <f t="shared" si="34"/>
        <v>0</v>
      </c>
      <c r="K138" s="155">
        <f t="shared" si="34"/>
        <v>0</v>
      </c>
      <c r="L138" s="155">
        <f t="shared" si="34"/>
        <v>0</v>
      </c>
      <c r="M138" s="155">
        <f t="shared" si="34"/>
        <v>0</v>
      </c>
      <c r="N138" s="155">
        <f t="shared" si="34"/>
        <v>0</v>
      </c>
      <c r="O138" s="155">
        <f t="shared" si="34"/>
        <v>0</v>
      </c>
      <c r="P138" s="155">
        <f t="shared" si="34"/>
        <v>0</v>
      </c>
      <c r="Q138" s="155">
        <f t="shared" si="34"/>
        <v>0</v>
      </c>
      <c r="R138" s="155">
        <f t="shared" si="34"/>
        <v>0</v>
      </c>
      <c r="S138" s="155">
        <f>SUM(S139:S141)</f>
        <v>0</v>
      </c>
      <c r="T138" s="155">
        <f>SUM(T139:T141)</f>
        <v>0</v>
      </c>
      <c r="U138" s="156">
        <f t="shared" si="16"/>
        <v>0</v>
      </c>
      <c r="V138" s="155"/>
      <c r="W138" s="127"/>
    </row>
    <row r="139" spans="1:23" s="6" customFormat="1" ht="12.75" hidden="1" x14ac:dyDescent="0.2">
      <c r="A139" s="77" t="s">
        <v>15</v>
      </c>
      <c r="B139" s="80" t="s">
        <v>922</v>
      </c>
      <c r="C139" s="93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4">
        <f t="shared" si="16"/>
        <v>0</v>
      </c>
      <c r="V139" s="92"/>
      <c r="W139" s="127"/>
    </row>
    <row r="140" spans="1:23" s="6" customFormat="1" ht="12.75" hidden="1" x14ac:dyDescent="0.2">
      <c r="A140" s="77" t="s">
        <v>15</v>
      </c>
      <c r="B140" s="80" t="s">
        <v>922</v>
      </c>
      <c r="C140" s="93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4">
        <f t="shared" si="16"/>
        <v>0</v>
      </c>
      <c r="V140" s="92"/>
      <c r="W140" s="127"/>
    </row>
    <row r="141" spans="1:23" s="6" customFormat="1" ht="12.75" hidden="1" x14ac:dyDescent="0.2">
      <c r="A141" s="77" t="s">
        <v>85</v>
      </c>
      <c r="B141" s="78" t="s">
        <v>85</v>
      </c>
      <c r="C141" s="93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4">
        <f t="shared" si="16"/>
        <v>0</v>
      </c>
      <c r="V141" s="92"/>
      <c r="W141" s="127"/>
    </row>
    <row r="142" spans="1:23" s="6" customFormat="1" ht="25.5" hidden="1" x14ac:dyDescent="0.2">
      <c r="A142" s="83" t="s">
        <v>17</v>
      </c>
      <c r="B142" s="84" t="s">
        <v>18</v>
      </c>
      <c r="C142" s="175" t="s">
        <v>36</v>
      </c>
      <c r="D142" s="155">
        <f>SUM(D143:D145)</f>
        <v>0</v>
      </c>
      <c r="E142" s="155">
        <f t="shared" ref="E142:R142" si="35">SUM(E143:E145)</f>
        <v>0</v>
      </c>
      <c r="F142" s="155">
        <f t="shared" si="35"/>
        <v>0</v>
      </c>
      <c r="G142" s="155">
        <f t="shared" si="35"/>
        <v>0</v>
      </c>
      <c r="H142" s="155">
        <f t="shared" si="35"/>
        <v>0</v>
      </c>
      <c r="I142" s="155">
        <f t="shared" si="35"/>
        <v>0</v>
      </c>
      <c r="J142" s="155">
        <f t="shared" si="35"/>
        <v>0</v>
      </c>
      <c r="K142" s="155">
        <f t="shared" si="35"/>
        <v>0</v>
      </c>
      <c r="L142" s="155">
        <f t="shared" si="35"/>
        <v>0</v>
      </c>
      <c r="M142" s="155">
        <f t="shared" si="35"/>
        <v>0</v>
      </c>
      <c r="N142" s="155">
        <f t="shared" si="35"/>
        <v>0</v>
      </c>
      <c r="O142" s="155">
        <f t="shared" si="35"/>
        <v>0</v>
      </c>
      <c r="P142" s="155">
        <f t="shared" si="35"/>
        <v>0</v>
      </c>
      <c r="Q142" s="155">
        <f t="shared" si="35"/>
        <v>0</v>
      </c>
      <c r="R142" s="155">
        <f t="shared" si="35"/>
        <v>0</v>
      </c>
      <c r="S142" s="155">
        <f>SUM(S143:S145)</f>
        <v>0</v>
      </c>
      <c r="T142" s="155">
        <f>SUM(T143:T145)</f>
        <v>0</v>
      </c>
      <c r="U142" s="156">
        <f t="shared" si="16"/>
        <v>0</v>
      </c>
      <c r="V142" s="155"/>
      <c r="W142" s="127"/>
    </row>
    <row r="143" spans="1:23" s="6" customFormat="1" ht="12.75" hidden="1" x14ac:dyDescent="0.2">
      <c r="A143" s="77" t="s">
        <v>17</v>
      </c>
      <c r="B143" s="80" t="s">
        <v>922</v>
      </c>
      <c r="C143" s="93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4">
        <f t="shared" si="16"/>
        <v>0</v>
      </c>
      <c r="V143" s="92"/>
      <c r="W143" s="127"/>
    </row>
    <row r="144" spans="1:23" s="6" customFormat="1" ht="12.75" hidden="1" x14ac:dyDescent="0.2">
      <c r="A144" s="77" t="s">
        <v>17</v>
      </c>
      <c r="B144" s="80" t="s">
        <v>922</v>
      </c>
      <c r="C144" s="93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4">
        <f t="shared" si="16"/>
        <v>0</v>
      </c>
      <c r="V144" s="92"/>
      <c r="W144" s="127"/>
    </row>
    <row r="145" spans="1:23" s="6" customFormat="1" ht="12.75" hidden="1" x14ac:dyDescent="0.2">
      <c r="A145" s="77" t="s">
        <v>85</v>
      </c>
      <c r="B145" s="78" t="s">
        <v>85</v>
      </c>
      <c r="C145" s="93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4">
        <f t="shared" si="16"/>
        <v>0</v>
      </c>
      <c r="V145" s="92"/>
      <c r="W145" s="127"/>
    </row>
    <row r="146" spans="1:23" s="6" customFormat="1" ht="49.15" hidden="1" customHeight="1" x14ac:dyDescent="0.2">
      <c r="A146" s="188" t="s">
        <v>144</v>
      </c>
      <c r="B146" s="184" t="s">
        <v>950</v>
      </c>
      <c r="C146" s="185" t="s">
        <v>36</v>
      </c>
      <c r="D146" s="186">
        <f>D147+D151</f>
        <v>0</v>
      </c>
      <c r="E146" s="186">
        <f t="shared" ref="E146:R146" si="36">E147+E151</f>
        <v>0</v>
      </c>
      <c r="F146" s="186">
        <f t="shared" si="36"/>
        <v>0</v>
      </c>
      <c r="G146" s="186">
        <f t="shared" si="36"/>
        <v>0</v>
      </c>
      <c r="H146" s="186">
        <f t="shared" si="36"/>
        <v>0</v>
      </c>
      <c r="I146" s="186">
        <f t="shared" si="36"/>
        <v>0</v>
      </c>
      <c r="J146" s="186">
        <f t="shared" si="36"/>
        <v>0</v>
      </c>
      <c r="K146" s="186">
        <f t="shared" si="36"/>
        <v>0</v>
      </c>
      <c r="L146" s="186">
        <f t="shared" si="36"/>
        <v>0</v>
      </c>
      <c r="M146" s="186">
        <f t="shared" si="36"/>
        <v>0</v>
      </c>
      <c r="N146" s="186">
        <f t="shared" si="36"/>
        <v>0</v>
      </c>
      <c r="O146" s="186">
        <f t="shared" si="36"/>
        <v>0</v>
      </c>
      <c r="P146" s="186">
        <f t="shared" si="36"/>
        <v>0</v>
      </c>
      <c r="Q146" s="186">
        <f t="shared" si="36"/>
        <v>0</v>
      </c>
      <c r="R146" s="186">
        <f t="shared" si="36"/>
        <v>0</v>
      </c>
      <c r="S146" s="186">
        <f>S147+S151</f>
        <v>0</v>
      </c>
      <c r="T146" s="186">
        <f>T147+T151</f>
        <v>0</v>
      </c>
      <c r="U146" s="197">
        <f t="shared" si="16"/>
        <v>0</v>
      </c>
      <c r="V146" s="186"/>
      <c r="W146" s="127"/>
    </row>
    <row r="147" spans="1:23" s="6" customFormat="1" ht="38.25" hidden="1" x14ac:dyDescent="0.2">
      <c r="A147" s="77" t="s">
        <v>20</v>
      </c>
      <c r="B147" s="78" t="s">
        <v>21</v>
      </c>
      <c r="C147" s="93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4">
        <f t="shared" si="16"/>
        <v>0</v>
      </c>
      <c r="V147" s="92"/>
      <c r="W147" s="127"/>
    </row>
    <row r="148" spans="1:23" s="6" customFormat="1" ht="12.75" hidden="1" x14ac:dyDescent="0.2">
      <c r="A148" s="77" t="s">
        <v>20</v>
      </c>
      <c r="B148" s="80" t="s">
        <v>922</v>
      </c>
      <c r="C148" s="93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4">
        <f t="shared" si="16"/>
        <v>0</v>
      </c>
      <c r="V148" s="92"/>
      <c r="W148" s="127"/>
    </row>
    <row r="149" spans="1:23" s="6" customFormat="1" ht="12.75" hidden="1" x14ac:dyDescent="0.2">
      <c r="A149" s="77" t="s">
        <v>20</v>
      </c>
      <c r="B149" s="80" t="s">
        <v>922</v>
      </c>
      <c r="C149" s="93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4">
        <f t="shared" si="16"/>
        <v>0</v>
      </c>
      <c r="V149" s="92"/>
      <c r="W149" s="127"/>
    </row>
    <row r="150" spans="1:23" s="6" customFormat="1" ht="12.75" hidden="1" x14ac:dyDescent="0.2">
      <c r="A150" s="77" t="s">
        <v>85</v>
      </c>
      <c r="B150" s="87" t="s">
        <v>85</v>
      </c>
      <c r="C150" s="93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4">
        <f t="shared" si="16"/>
        <v>0</v>
      </c>
      <c r="V150" s="92"/>
      <c r="W150" s="127"/>
    </row>
    <row r="151" spans="1:23" s="6" customFormat="1" ht="38.25" hidden="1" x14ac:dyDescent="0.2">
      <c r="A151" s="77" t="s">
        <v>22</v>
      </c>
      <c r="B151" s="78" t="s">
        <v>23</v>
      </c>
      <c r="C151" s="93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4">
        <f t="shared" si="16"/>
        <v>0</v>
      </c>
      <c r="V151" s="92"/>
      <c r="W151" s="127"/>
    </row>
    <row r="152" spans="1:23" s="6" customFormat="1" ht="12.75" hidden="1" x14ac:dyDescent="0.2">
      <c r="A152" s="77" t="s">
        <v>22</v>
      </c>
      <c r="B152" s="80" t="s">
        <v>922</v>
      </c>
      <c r="C152" s="93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4">
        <f t="shared" si="16"/>
        <v>0</v>
      </c>
      <c r="V152" s="92"/>
      <c r="W152" s="127"/>
    </row>
    <row r="153" spans="1:23" s="6" customFormat="1" ht="12.75" hidden="1" x14ac:dyDescent="0.2">
      <c r="A153" s="77" t="s">
        <v>22</v>
      </c>
      <c r="B153" s="80" t="s">
        <v>922</v>
      </c>
      <c r="C153" s="93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4">
        <f t="shared" si="16"/>
        <v>0</v>
      </c>
      <c r="V153" s="92"/>
      <c r="W153" s="127"/>
    </row>
    <row r="154" spans="1:23" s="6" customFormat="1" ht="12.75" hidden="1" x14ac:dyDescent="0.2">
      <c r="A154" s="77" t="s">
        <v>85</v>
      </c>
      <c r="B154" s="87" t="s">
        <v>85</v>
      </c>
      <c r="C154" s="93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4">
        <f t="shared" si="16"/>
        <v>0</v>
      </c>
      <c r="V154" s="92"/>
      <c r="W154" s="127"/>
    </row>
    <row r="155" spans="1:23" s="6" customFormat="1" ht="25.9" customHeight="1" x14ac:dyDescent="0.2">
      <c r="A155" s="188" t="s">
        <v>146</v>
      </c>
      <c r="B155" s="184" t="s">
        <v>24</v>
      </c>
      <c r="C155" s="185" t="s">
        <v>36</v>
      </c>
      <c r="D155" s="192">
        <f>SUM(D156:D161)</f>
        <v>0.60163582999999998</v>
      </c>
      <c r="E155" s="192">
        <f t="shared" ref="E155:R155" si="37">SUM(E156:E161)</f>
        <v>0</v>
      </c>
      <c r="F155" s="192">
        <f t="shared" si="37"/>
        <v>0</v>
      </c>
      <c r="G155" s="192">
        <f t="shared" si="37"/>
        <v>0.60163582999999998</v>
      </c>
      <c r="H155" s="192">
        <f t="shared" si="37"/>
        <v>0.60163583333333337</v>
      </c>
      <c r="I155" s="192">
        <f t="shared" si="37"/>
        <v>5.8638849999999999E-2</v>
      </c>
      <c r="J155" s="192">
        <f t="shared" si="37"/>
        <v>0</v>
      </c>
      <c r="K155" s="192">
        <f t="shared" si="37"/>
        <v>0</v>
      </c>
      <c r="L155" s="192">
        <f t="shared" si="37"/>
        <v>0</v>
      </c>
      <c r="M155" s="192">
        <f t="shared" si="37"/>
        <v>5.8638849999999999E-2</v>
      </c>
      <c r="N155" s="192">
        <f t="shared" si="37"/>
        <v>0</v>
      </c>
      <c r="O155" s="192">
        <f t="shared" si="37"/>
        <v>0</v>
      </c>
      <c r="P155" s="192">
        <f t="shared" si="37"/>
        <v>0.60163583333333337</v>
      </c>
      <c r="Q155" s="192">
        <f t="shared" si="37"/>
        <v>0</v>
      </c>
      <c r="R155" s="192">
        <f t="shared" si="37"/>
        <v>0</v>
      </c>
      <c r="S155" s="192">
        <f>SUM(S156:S161)</f>
        <v>0.54299697999999996</v>
      </c>
      <c r="T155" s="192">
        <f>SUM(T156:T161)</f>
        <v>5.8638849999999999E-2</v>
      </c>
      <c r="U155" s="194">
        <f t="shared" ref="U155:U166" si="38">IFERROR(T155/J155,0%)</f>
        <v>0</v>
      </c>
      <c r="V155" s="186"/>
      <c r="W155" s="127"/>
    </row>
    <row r="156" spans="1:23" s="6" customFormat="1" ht="22.9" customHeight="1" x14ac:dyDescent="0.2">
      <c r="A156" s="77" t="s">
        <v>146</v>
      </c>
      <c r="B156" s="80" t="str">
        <f>'Прил 10'!B156</f>
        <v>Строительство ВЛЗ-10 кВ, КТП в Ульяновском районе, с.Луговое</v>
      </c>
      <c r="C156" s="95" t="str">
        <f>'Прил 10'!C156</f>
        <v>М/УСК/73/С1</v>
      </c>
      <c r="D156" s="92">
        <f>'Прил 10'!D156/1.2</f>
        <v>0.60163582999999998</v>
      </c>
      <c r="E156" s="92">
        <v>0</v>
      </c>
      <c r="F156" s="92">
        <v>0</v>
      </c>
      <c r="G156" s="92">
        <f>D156-E156</f>
        <v>0.60163582999999998</v>
      </c>
      <c r="H156" s="92">
        <f>J156+L156+N156+P156</f>
        <v>0.60163583333333337</v>
      </c>
      <c r="I156" s="92">
        <f>K156+M156+O156+Q156</f>
        <v>5.8638849999999999E-2</v>
      </c>
      <c r="J156" s="92">
        <v>0</v>
      </c>
      <c r="K156" s="92">
        <v>0</v>
      </c>
      <c r="L156" s="92">
        <v>0</v>
      </c>
      <c r="M156" s="92">
        <v>5.8638849999999999E-2</v>
      </c>
      <c r="N156" s="92">
        <v>0</v>
      </c>
      <c r="O156" s="92"/>
      <c r="P156" s="92">
        <v>0.60163583333333337</v>
      </c>
      <c r="Q156" s="92"/>
      <c r="R156" s="92">
        <v>0</v>
      </c>
      <c r="S156" s="92">
        <f>G156-I156</f>
        <v>0.54299697999999996</v>
      </c>
      <c r="T156" s="92">
        <f>K156-J156+M156-L156</f>
        <v>5.8638849999999999E-2</v>
      </c>
      <c r="U156" s="94">
        <f>IFERROR(T156/(J156+L156),0%)</f>
        <v>0</v>
      </c>
      <c r="V156" s="299"/>
      <c r="W156" s="127"/>
    </row>
    <row r="157" spans="1:23" s="6" customFormat="1" ht="12.75" hidden="1" x14ac:dyDescent="0.2">
      <c r="A157" s="77" t="s">
        <v>146</v>
      </c>
      <c r="B157" s="80">
        <f>'Прил 10'!B157</f>
        <v>0</v>
      </c>
      <c r="C157" s="95">
        <f>'Прил 10'!C157</f>
        <v>0</v>
      </c>
      <c r="D157" s="92">
        <f>'Прил 10'!D157/1.2</f>
        <v>0</v>
      </c>
      <c r="E157" s="92">
        <v>0</v>
      </c>
      <c r="F157" s="92">
        <v>0</v>
      </c>
      <c r="G157" s="92">
        <f>D157-E157</f>
        <v>0</v>
      </c>
      <c r="H157" s="92">
        <f>J157+L157+N157+P157</f>
        <v>0</v>
      </c>
      <c r="I157" s="92">
        <f>K157+M157+O157+Q157</f>
        <v>0</v>
      </c>
      <c r="J157" s="92">
        <v>0</v>
      </c>
      <c r="K157" s="92">
        <v>0</v>
      </c>
      <c r="L157" s="92"/>
      <c r="M157" s="92"/>
      <c r="N157" s="92">
        <v>0</v>
      </c>
      <c r="O157" s="92">
        <v>0</v>
      </c>
      <c r="P157" s="92"/>
      <c r="Q157" s="92"/>
      <c r="R157" s="92">
        <v>0</v>
      </c>
      <c r="S157" s="92">
        <f>G157-I157</f>
        <v>0</v>
      </c>
      <c r="T157" s="92">
        <f>I157-H157</f>
        <v>0</v>
      </c>
      <c r="U157" s="94">
        <f t="shared" si="38"/>
        <v>0</v>
      </c>
      <c r="V157" s="300"/>
      <c r="W157" s="127"/>
    </row>
    <row r="158" spans="1:23" s="6" customFormat="1" ht="12.75" hidden="1" x14ac:dyDescent="0.2">
      <c r="A158" s="77" t="s">
        <v>146</v>
      </c>
      <c r="B158" s="120"/>
      <c r="C158" s="95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4">
        <f t="shared" si="38"/>
        <v>0</v>
      </c>
      <c r="V158" s="92"/>
      <c r="W158" s="127"/>
    </row>
    <row r="159" spans="1:23" s="6" customFormat="1" ht="12.75" hidden="1" x14ac:dyDescent="0.2">
      <c r="A159" s="77" t="s">
        <v>146</v>
      </c>
      <c r="B159" s="120"/>
      <c r="C159" s="95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4">
        <f t="shared" si="38"/>
        <v>0</v>
      </c>
      <c r="V159" s="92"/>
      <c r="W159" s="127"/>
    </row>
    <row r="160" spans="1:23" s="6" customFormat="1" ht="12.75" hidden="1" x14ac:dyDescent="0.2">
      <c r="A160" s="77" t="s">
        <v>146</v>
      </c>
      <c r="B160" s="120"/>
      <c r="C160" s="95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4">
        <f t="shared" si="38"/>
        <v>0</v>
      </c>
      <c r="V160" s="92"/>
      <c r="W160" s="127"/>
    </row>
    <row r="161" spans="1:23" s="6" customFormat="1" ht="12.75" hidden="1" x14ac:dyDescent="0.2">
      <c r="A161" s="77" t="s">
        <v>146</v>
      </c>
      <c r="B161" s="120"/>
      <c r="C161" s="95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4">
        <f t="shared" si="38"/>
        <v>0</v>
      </c>
      <c r="V161" s="92"/>
      <c r="W161" s="127"/>
    </row>
    <row r="162" spans="1:23" s="6" customFormat="1" ht="38.450000000000003" hidden="1" customHeight="1" x14ac:dyDescent="0.2">
      <c r="A162" s="188" t="s">
        <v>148</v>
      </c>
      <c r="B162" s="190" t="s">
        <v>948</v>
      </c>
      <c r="C162" s="185" t="s">
        <v>36</v>
      </c>
      <c r="D162" s="186">
        <f>SUM(D163:D165)</f>
        <v>0</v>
      </c>
      <c r="E162" s="186">
        <f t="shared" ref="E162:Q162" si="39">SUM(E163:E165)</f>
        <v>0</v>
      </c>
      <c r="F162" s="186">
        <f t="shared" si="39"/>
        <v>0</v>
      </c>
      <c r="G162" s="186">
        <f t="shared" si="39"/>
        <v>0</v>
      </c>
      <c r="H162" s="186">
        <f t="shared" si="39"/>
        <v>0</v>
      </c>
      <c r="I162" s="186">
        <f t="shared" si="39"/>
        <v>0</v>
      </c>
      <c r="J162" s="186">
        <f t="shared" si="39"/>
        <v>0</v>
      </c>
      <c r="K162" s="186">
        <f t="shared" si="39"/>
        <v>0</v>
      </c>
      <c r="L162" s="186">
        <f t="shared" si="39"/>
        <v>0</v>
      </c>
      <c r="M162" s="186">
        <f t="shared" si="39"/>
        <v>0</v>
      </c>
      <c r="N162" s="186">
        <f t="shared" si="39"/>
        <v>0</v>
      </c>
      <c r="O162" s="186">
        <f t="shared" si="39"/>
        <v>0</v>
      </c>
      <c r="P162" s="186">
        <f t="shared" si="39"/>
        <v>0</v>
      </c>
      <c r="Q162" s="186">
        <f t="shared" si="39"/>
        <v>0</v>
      </c>
      <c r="R162" s="186">
        <f>SUM(R163:R165)</f>
        <v>0</v>
      </c>
      <c r="S162" s="186">
        <f>SUM(S163:S165)</f>
        <v>0</v>
      </c>
      <c r="T162" s="186">
        <f>SUM(T163:T165)</f>
        <v>0</v>
      </c>
      <c r="U162" s="197">
        <f t="shared" si="38"/>
        <v>0</v>
      </c>
      <c r="V162" s="186"/>
      <c r="W162" s="127"/>
    </row>
    <row r="163" spans="1:23" s="6" customFormat="1" ht="12.75" hidden="1" x14ac:dyDescent="0.2">
      <c r="A163" s="77" t="s">
        <v>148</v>
      </c>
      <c r="B163" s="80" t="s">
        <v>922</v>
      </c>
      <c r="C163" s="93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4">
        <f t="shared" si="38"/>
        <v>0</v>
      </c>
      <c r="V163" s="92"/>
      <c r="W163" s="127"/>
    </row>
    <row r="164" spans="1:23" s="6" customFormat="1" ht="12.75" hidden="1" x14ac:dyDescent="0.2">
      <c r="A164" s="77" t="s">
        <v>148</v>
      </c>
      <c r="B164" s="80" t="s">
        <v>922</v>
      </c>
      <c r="C164" s="93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4">
        <f t="shared" si="38"/>
        <v>0</v>
      </c>
      <c r="V164" s="92"/>
      <c r="W164" s="127"/>
    </row>
    <row r="165" spans="1:23" s="6" customFormat="1" ht="12.75" hidden="1" x14ac:dyDescent="0.2">
      <c r="A165" s="77" t="s">
        <v>85</v>
      </c>
      <c r="B165" s="87" t="s">
        <v>85</v>
      </c>
      <c r="C165" s="93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4">
        <f t="shared" si="38"/>
        <v>0</v>
      </c>
      <c r="V165" s="92"/>
      <c r="W165" s="127"/>
    </row>
    <row r="166" spans="1:23" s="6" customFormat="1" ht="23.45" customHeight="1" x14ac:dyDescent="0.2">
      <c r="A166" s="188" t="s">
        <v>150</v>
      </c>
      <c r="B166" s="184" t="s">
        <v>26</v>
      </c>
      <c r="C166" s="185" t="s">
        <v>36</v>
      </c>
      <c r="D166" s="192">
        <f t="shared" ref="D166:T166" si="40">SUM(D167:D172)</f>
        <v>14.283372499999999</v>
      </c>
      <c r="E166" s="192">
        <f t="shared" si="40"/>
        <v>0</v>
      </c>
      <c r="F166" s="192">
        <f t="shared" si="40"/>
        <v>0</v>
      </c>
      <c r="G166" s="192">
        <f t="shared" si="40"/>
        <v>14.283372499999999</v>
      </c>
      <c r="H166" s="192">
        <f t="shared" si="40"/>
        <v>14.283379166666668</v>
      </c>
      <c r="I166" s="192">
        <f t="shared" si="40"/>
        <v>1.083</v>
      </c>
      <c r="J166" s="192">
        <f t="shared" si="40"/>
        <v>0</v>
      </c>
      <c r="K166" s="192">
        <f t="shared" si="40"/>
        <v>0</v>
      </c>
      <c r="L166" s="192">
        <f t="shared" si="40"/>
        <v>0</v>
      </c>
      <c r="M166" s="192">
        <f t="shared" si="40"/>
        <v>1.083</v>
      </c>
      <c r="N166" s="192">
        <f t="shared" si="40"/>
        <v>14.283379166666668</v>
      </c>
      <c r="O166" s="192">
        <f t="shared" si="40"/>
        <v>0</v>
      </c>
      <c r="P166" s="192">
        <f t="shared" si="40"/>
        <v>0</v>
      </c>
      <c r="Q166" s="192">
        <f t="shared" si="40"/>
        <v>0</v>
      </c>
      <c r="R166" s="192">
        <f t="shared" si="40"/>
        <v>0</v>
      </c>
      <c r="S166" s="192">
        <f t="shared" si="40"/>
        <v>13.200372499999999</v>
      </c>
      <c r="T166" s="192">
        <f t="shared" si="40"/>
        <v>1.083</v>
      </c>
      <c r="U166" s="230">
        <f t="shared" si="38"/>
        <v>0</v>
      </c>
      <c r="V166" s="186"/>
      <c r="W166" s="127"/>
    </row>
    <row r="167" spans="1:23" s="6" customFormat="1" ht="21.6" customHeight="1" x14ac:dyDescent="0.2">
      <c r="A167" s="77" t="s">
        <v>150</v>
      </c>
      <c r="B167" s="80" t="str">
        <f>'Прил 10'!B167</f>
        <v>Легковой автомобиль класса В</v>
      </c>
      <c r="C167" s="95" t="str">
        <f>'Прил 10'!C167</f>
        <v>М/УСК/73/П12</v>
      </c>
      <c r="D167" s="92">
        <f>'Прил 10'!D167/1.2</f>
        <v>0.79021249999999998</v>
      </c>
      <c r="E167" s="92">
        <v>0</v>
      </c>
      <c r="F167" s="92">
        <v>0</v>
      </c>
      <c r="G167" s="92">
        <f>D167-E167</f>
        <v>0.79021249999999998</v>
      </c>
      <c r="H167" s="92">
        <f t="shared" ref="H167:I172" si="41">J167+L167+N167+P167</f>
        <v>0.79021249999999998</v>
      </c>
      <c r="I167" s="92">
        <f t="shared" si="41"/>
        <v>0</v>
      </c>
      <c r="J167" s="92">
        <v>0</v>
      </c>
      <c r="K167" s="92">
        <v>0</v>
      </c>
      <c r="L167" s="92">
        <v>0</v>
      </c>
      <c r="M167" s="92">
        <v>0</v>
      </c>
      <c r="N167" s="92">
        <f>'Прил 10'!M167/1.2</f>
        <v>0.79021249999999998</v>
      </c>
      <c r="O167" s="92"/>
      <c r="P167" s="92">
        <v>0</v>
      </c>
      <c r="Q167" s="92"/>
      <c r="R167" s="92">
        <v>0</v>
      </c>
      <c r="S167" s="92">
        <f>G167-I167</f>
        <v>0.79021249999999998</v>
      </c>
      <c r="T167" s="92">
        <f t="shared" ref="T167:T172" si="42">K167-J167+M167-L167</f>
        <v>0</v>
      </c>
      <c r="U167" s="94">
        <f t="shared" ref="U167:U171" si="43">IFERROR(T167/(J167+L167),0%)</f>
        <v>0</v>
      </c>
      <c r="V167" s="225"/>
      <c r="W167" s="127"/>
    </row>
    <row r="168" spans="1:23" s="6" customFormat="1" ht="19.149999999999999" customHeight="1" x14ac:dyDescent="0.2">
      <c r="A168" s="77" t="s">
        <v>150</v>
      </c>
      <c r="B168" s="80" t="str">
        <f>'Прил 10'!B168</f>
        <v>Легковой автомобиль класса С</v>
      </c>
      <c r="C168" s="95" t="str">
        <f>'Прил 10'!C168</f>
        <v>М/УСК/73/П13</v>
      </c>
      <c r="D168" s="92">
        <f>'Прил 10'!D168/1.2</f>
        <v>1.4575</v>
      </c>
      <c r="E168" s="92">
        <v>0</v>
      </c>
      <c r="F168" s="92">
        <v>0</v>
      </c>
      <c r="G168" s="92">
        <f t="shared" ref="G168:G172" si="44">D168-E168</f>
        <v>1.4575</v>
      </c>
      <c r="H168" s="92">
        <f t="shared" si="41"/>
        <v>1.4575000000000002</v>
      </c>
      <c r="I168" s="92">
        <f t="shared" si="41"/>
        <v>0</v>
      </c>
      <c r="J168" s="92">
        <v>0</v>
      </c>
      <c r="K168" s="92">
        <v>0</v>
      </c>
      <c r="L168" s="92">
        <v>0</v>
      </c>
      <c r="M168" s="92">
        <v>0</v>
      </c>
      <c r="N168" s="92">
        <f>'Прил 10'!M168/1.2</f>
        <v>1.4575000000000002</v>
      </c>
      <c r="O168" s="92"/>
      <c r="P168" s="92">
        <v>0</v>
      </c>
      <c r="Q168" s="92"/>
      <c r="R168" s="92">
        <v>0</v>
      </c>
      <c r="S168" s="92">
        <f t="shared" ref="S168:S172" si="45">G168-I168</f>
        <v>1.4575</v>
      </c>
      <c r="T168" s="92">
        <f t="shared" si="42"/>
        <v>0</v>
      </c>
      <c r="U168" s="94">
        <f t="shared" si="43"/>
        <v>0</v>
      </c>
      <c r="V168" s="129"/>
      <c r="W168" s="127"/>
    </row>
    <row r="169" spans="1:23" s="6" customFormat="1" ht="19.149999999999999" customHeight="1" x14ac:dyDescent="0.2">
      <c r="A169" s="77" t="s">
        <v>150</v>
      </c>
      <c r="B169" s="80" t="str">
        <f>'Прил 10'!B169</f>
        <v>Грузопассажирский автомобиль УАЗ 390995</v>
      </c>
      <c r="C169" s="95" t="str">
        <f>'Прил 10'!C169</f>
        <v>М/УСК/73/П14</v>
      </c>
      <c r="D169" s="92">
        <f>'Прил 10'!D169/1.2</f>
        <v>3.5887500000000001</v>
      </c>
      <c r="E169" s="92">
        <v>0</v>
      </c>
      <c r="F169" s="92">
        <v>0</v>
      </c>
      <c r="G169" s="92">
        <f t="shared" si="44"/>
        <v>3.5887500000000001</v>
      </c>
      <c r="H169" s="92">
        <f t="shared" si="41"/>
        <v>3.5887500000000001</v>
      </c>
      <c r="I169" s="92">
        <f t="shared" si="41"/>
        <v>0</v>
      </c>
      <c r="J169" s="92">
        <v>0</v>
      </c>
      <c r="K169" s="92">
        <v>0</v>
      </c>
      <c r="L169" s="92">
        <v>0</v>
      </c>
      <c r="M169" s="92">
        <v>0</v>
      </c>
      <c r="N169" s="92">
        <f>'Прил 10'!M169/1.2</f>
        <v>3.5887500000000001</v>
      </c>
      <c r="O169" s="92"/>
      <c r="P169" s="92">
        <v>0</v>
      </c>
      <c r="Q169" s="92"/>
      <c r="R169" s="92">
        <v>0</v>
      </c>
      <c r="S169" s="92">
        <f t="shared" si="45"/>
        <v>3.5887500000000001</v>
      </c>
      <c r="T169" s="92">
        <f t="shared" si="42"/>
        <v>0</v>
      </c>
      <c r="U169" s="94">
        <f t="shared" si="43"/>
        <v>0</v>
      </c>
      <c r="V169" s="129"/>
      <c r="W169" s="127"/>
    </row>
    <row r="170" spans="1:23" s="6" customFormat="1" ht="20.45" customHeight="1" x14ac:dyDescent="0.2">
      <c r="A170" s="77" t="s">
        <v>150</v>
      </c>
      <c r="B170" s="80" t="str">
        <f>'Прил 10'!B170</f>
        <v>Грузопассажирский автомобиль УАЗ 390945</v>
      </c>
      <c r="C170" s="95" t="str">
        <f>'Прил 10'!C170</f>
        <v>М/УСК/73/П15</v>
      </c>
      <c r="D170" s="92">
        <f>'Прил 10'!D170/1.2</f>
        <v>2.2522500000000001</v>
      </c>
      <c r="E170" s="92">
        <v>0</v>
      </c>
      <c r="F170" s="92">
        <v>0</v>
      </c>
      <c r="G170" s="92">
        <f t="shared" si="44"/>
        <v>2.2522500000000001</v>
      </c>
      <c r="H170" s="92">
        <f t="shared" si="41"/>
        <v>2.2522500000000001</v>
      </c>
      <c r="I170" s="92">
        <f t="shared" si="41"/>
        <v>0</v>
      </c>
      <c r="J170" s="92">
        <v>0</v>
      </c>
      <c r="K170" s="92">
        <v>0</v>
      </c>
      <c r="L170" s="92">
        <v>0</v>
      </c>
      <c r="M170" s="92">
        <v>0</v>
      </c>
      <c r="N170" s="92">
        <f>'Прил 10'!M170/1.2</f>
        <v>2.2522500000000001</v>
      </c>
      <c r="O170" s="92"/>
      <c r="P170" s="92">
        <v>0</v>
      </c>
      <c r="Q170" s="92"/>
      <c r="R170" s="92">
        <v>0</v>
      </c>
      <c r="S170" s="92">
        <f t="shared" si="45"/>
        <v>2.2522500000000001</v>
      </c>
      <c r="T170" s="92">
        <f t="shared" si="42"/>
        <v>0</v>
      </c>
      <c r="U170" s="94">
        <f t="shared" si="43"/>
        <v>0</v>
      </c>
      <c r="V170" s="128"/>
      <c r="W170" s="127"/>
    </row>
    <row r="171" spans="1:23" s="6" customFormat="1" ht="27" customHeight="1" x14ac:dyDescent="0.2">
      <c r="A171" s="77" t="s">
        <v>150</v>
      </c>
      <c r="B171" s="80" t="str">
        <f>'Прил 10'!B171</f>
        <v xml:space="preserve">Автоподъемник Чайка-Socage T318 на базе ГАЗ Next, 4x2 </v>
      </c>
      <c r="C171" s="95" t="str">
        <f>'Прил 10'!C171</f>
        <v>М/УСК/73/П16</v>
      </c>
      <c r="D171" s="92">
        <f>'Прил 10'!D171/1.2</f>
        <v>5.1113299999999997</v>
      </c>
      <c r="E171" s="92">
        <v>0</v>
      </c>
      <c r="F171" s="92">
        <v>0</v>
      </c>
      <c r="G171" s="92">
        <f t="shared" si="44"/>
        <v>5.1113299999999997</v>
      </c>
      <c r="H171" s="92">
        <f t="shared" si="41"/>
        <v>5.1113333333333335</v>
      </c>
      <c r="I171" s="92">
        <f t="shared" si="41"/>
        <v>0</v>
      </c>
      <c r="J171" s="92">
        <v>0</v>
      </c>
      <c r="K171" s="92">
        <v>0</v>
      </c>
      <c r="L171" s="92">
        <v>0</v>
      </c>
      <c r="M171" s="92">
        <v>0</v>
      </c>
      <c r="N171" s="92">
        <f>'Прил 10'!M171/1.2</f>
        <v>5.1113333333333335</v>
      </c>
      <c r="O171" s="92"/>
      <c r="P171" s="92">
        <v>0</v>
      </c>
      <c r="Q171" s="92"/>
      <c r="R171" s="92">
        <v>0</v>
      </c>
      <c r="S171" s="92">
        <f t="shared" si="45"/>
        <v>5.1113299999999997</v>
      </c>
      <c r="T171" s="92">
        <f t="shared" si="42"/>
        <v>0</v>
      </c>
      <c r="U171" s="94">
        <f t="shared" si="43"/>
        <v>0</v>
      </c>
      <c r="V171" s="128"/>
      <c r="W171" s="127"/>
    </row>
    <row r="172" spans="1:23" s="6" customFormat="1" ht="43.5" customHeight="1" x14ac:dyDescent="0.2">
      <c r="A172" s="77" t="s">
        <v>150</v>
      </c>
      <c r="B172" s="80" t="str">
        <f>'Прил 10'!B172</f>
        <v>Сервер с операционной системой</v>
      </c>
      <c r="C172" s="95" t="str">
        <f>'Прил 10'!C172</f>
        <v>М/УСК/73/П19</v>
      </c>
      <c r="D172" s="92">
        <f>'Прил 10'!D172/1.2</f>
        <v>1.0833299999999999</v>
      </c>
      <c r="E172" s="92">
        <v>0</v>
      </c>
      <c r="F172" s="92">
        <v>0</v>
      </c>
      <c r="G172" s="92">
        <f t="shared" si="44"/>
        <v>1.0833299999999999</v>
      </c>
      <c r="H172" s="92">
        <f t="shared" si="41"/>
        <v>1.0833333333333335</v>
      </c>
      <c r="I172" s="92">
        <f t="shared" si="41"/>
        <v>1.083</v>
      </c>
      <c r="J172" s="92">
        <v>0</v>
      </c>
      <c r="K172" s="92">
        <v>0</v>
      </c>
      <c r="L172" s="92">
        <v>0</v>
      </c>
      <c r="M172" s="92">
        <v>1.083</v>
      </c>
      <c r="N172" s="92">
        <f>'Прил 10'!M172/1.2</f>
        <v>1.0833333333333335</v>
      </c>
      <c r="O172" s="92"/>
      <c r="P172" s="92">
        <v>0</v>
      </c>
      <c r="Q172" s="92"/>
      <c r="R172" s="92">
        <v>0</v>
      </c>
      <c r="S172" s="92">
        <f t="shared" si="45"/>
        <v>3.2999999999994145E-4</v>
      </c>
      <c r="T172" s="92">
        <f t="shared" si="42"/>
        <v>1.083</v>
      </c>
      <c r="U172" s="94">
        <f>IFERROR(T172/(J172+L172),0%)</f>
        <v>0</v>
      </c>
      <c r="V172" s="128" t="s">
        <v>1013</v>
      </c>
      <c r="W172" s="127"/>
    </row>
    <row r="174" spans="1:23" x14ac:dyDescent="0.25">
      <c r="C174" s="6" t="s">
        <v>966</v>
      </c>
      <c r="P174" s="6" t="s">
        <v>967</v>
      </c>
    </row>
    <row r="176" spans="1:23" s="6" customFormat="1" ht="12.75" x14ac:dyDescent="0.2">
      <c r="C176" s="6" t="s">
        <v>43</v>
      </c>
      <c r="P176" s="6" t="s">
        <v>44</v>
      </c>
    </row>
    <row r="177" spans="3:16" s="6" customFormat="1" ht="12.75" x14ac:dyDescent="0.2"/>
    <row r="178" spans="3:16" s="6" customFormat="1" ht="12.75" x14ac:dyDescent="0.2">
      <c r="C178" s="6" t="str">
        <f>'Прил 11'!C180</f>
        <v>Заместитель генерального директора по логистике и транспорту</v>
      </c>
      <c r="P178" s="6" t="str">
        <f>'Прил 11'!R180</f>
        <v>К.Н. Свешников</v>
      </c>
    </row>
    <row r="179" spans="3:16" s="6" customFormat="1" ht="12.75" x14ac:dyDescent="0.2"/>
    <row r="180" spans="3:16" s="6" customFormat="1" ht="12.75" x14ac:dyDescent="0.2">
      <c r="C180" s="6" t="str">
        <f>'Прил 11'!C182</f>
        <v xml:space="preserve">Начальник ОРС </v>
      </c>
      <c r="P180" s="6" t="str">
        <f>'Прил 11'!R182</f>
        <v>Ф.М.Валиахметов</v>
      </c>
    </row>
    <row r="181" spans="3:16" s="6" customFormat="1" ht="12.75" x14ac:dyDescent="0.2"/>
    <row r="182" spans="3:16" s="6" customFormat="1" ht="12.75" x14ac:dyDescent="0.2">
      <c r="C182" s="6" t="str">
        <f>'Прил 10'!C182</f>
        <v>Начальник УТЭ</v>
      </c>
      <c r="P182" s="6" t="str">
        <f>'Прил 10'!O182</f>
        <v>И.Г. Самойлов</v>
      </c>
    </row>
    <row r="183" spans="3:16" s="6" customFormat="1" ht="12.75" x14ac:dyDescent="0.2"/>
    <row r="184" spans="3:16" s="6" customFormat="1" ht="12.75" x14ac:dyDescent="0.2">
      <c r="C184" s="6" t="s">
        <v>963</v>
      </c>
      <c r="P184" s="6" t="s">
        <v>964</v>
      </c>
    </row>
  </sheetData>
  <mergeCells count="28">
    <mergeCell ref="A14:A16"/>
    <mergeCell ref="B14:B16"/>
    <mergeCell ref="C14:C16"/>
    <mergeCell ref="D14:D16"/>
    <mergeCell ref="V156:V157"/>
    <mergeCell ref="V92:V99"/>
    <mergeCell ref="H14:Q14"/>
    <mergeCell ref="R14:S14"/>
    <mergeCell ref="H15:I15"/>
    <mergeCell ref="J15:K15"/>
    <mergeCell ref="L15:M15"/>
    <mergeCell ref="N15:O15"/>
    <mergeCell ref="V14:V16"/>
    <mergeCell ref="H11:U11"/>
    <mergeCell ref="F15:F16"/>
    <mergeCell ref="E14:E16"/>
    <mergeCell ref="F14:G14"/>
    <mergeCell ref="G15:G16"/>
    <mergeCell ref="H12:Q12"/>
    <mergeCell ref="T14:U15"/>
    <mergeCell ref="P15:Q15"/>
    <mergeCell ref="R15:R16"/>
    <mergeCell ref="S15:S16"/>
    <mergeCell ref="T2:V2"/>
    <mergeCell ref="G6:P6"/>
    <mergeCell ref="G7:P7"/>
    <mergeCell ref="A3:T3"/>
    <mergeCell ref="U3:V3"/>
  </mergeCells>
  <phoneticPr fontId="27" type="noConversion"/>
  <pageMargins left="0.23622047244094491" right="0.23622047244094491" top="0.15748031496062992" bottom="0.15748031496062992" header="0.31496062992125984" footer="0.31496062992125984"/>
  <pageSetup paperSize="9" scale="5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A186"/>
  <sheetViews>
    <sheetView topLeftCell="A14" zoomScaleNormal="100" workbookViewId="0">
      <pane xSplit="2" ySplit="6" topLeftCell="AH20" activePane="bottomRight" state="frozen"/>
      <selection activeCell="A14" sqref="A14"/>
      <selection pane="topRight" activeCell="C14" sqref="C14"/>
      <selection pane="bottomLeft" activeCell="A20" sqref="A20"/>
      <selection pane="bottomRight" activeCell="BX158" sqref="BX158"/>
    </sheetView>
  </sheetViews>
  <sheetFormatPr defaultColWidth="9.140625" defaultRowHeight="15.75" outlineLevelCol="1" x14ac:dyDescent="0.25"/>
  <cols>
    <col min="1" max="1" width="5.7109375" style="1" customWidth="1"/>
    <col min="2" max="2" width="30.28515625" style="1" customWidth="1"/>
    <col min="3" max="3" width="14.140625" style="1" customWidth="1"/>
    <col min="4" max="4" width="12.140625" style="1" customWidth="1"/>
    <col min="5" max="5" width="6" style="1" customWidth="1"/>
    <col min="6" max="6" width="6.28515625" style="1" customWidth="1"/>
    <col min="7" max="7" width="3.7109375" style="1" customWidth="1"/>
    <col min="8" max="8" width="3.5703125" style="1" customWidth="1"/>
    <col min="9" max="9" width="6.28515625" style="1" customWidth="1"/>
    <col min="10" max="10" width="3.7109375" style="1" customWidth="1"/>
    <col min="11" max="11" width="5.85546875" style="1" customWidth="1"/>
    <col min="12" max="12" width="6.28515625" style="1" customWidth="1"/>
    <col min="13" max="13" width="6.28515625" style="264" customWidth="1"/>
    <col min="14" max="18" width="3.7109375" style="1" customWidth="1"/>
    <col min="19" max="19" width="6.7109375" style="1" customWidth="1"/>
    <col min="20" max="20" width="5.5703125" style="264" customWidth="1"/>
    <col min="21" max="25" width="3.7109375" style="1" customWidth="1" outlineLevel="1"/>
    <col min="26" max="26" width="5.7109375" style="1" customWidth="1" outlineLevel="1"/>
    <col min="27" max="27" width="5.42578125" style="1" customWidth="1" outlineLevel="1"/>
    <col min="28" max="32" width="3.7109375" style="1" customWidth="1" outlineLevel="1"/>
    <col min="33" max="33" width="7.85546875" style="1" customWidth="1" outlineLevel="1"/>
    <col min="34" max="34" width="5.5703125" style="1" customWidth="1" outlineLevel="1"/>
    <col min="35" max="35" width="3.5703125" style="1" customWidth="1" outlineLevel="1"/>
    <col min="36" max="36" width="3.7109375" style="1" customWidth="1" outlineLevel="1"/>
    <col min="37" max="37" width="5.5703125" style="1" customWidth="1" outlineLevel="1"/>
    <col min="38" max="38" width="3.28515625" style="1" customWidth="1" outlineLevel="1"/>
    <col min="39" max="39" width="5.85546875" style="1" customWidth="1" outlineLevel="1"/>
    <col min="40" max="40" width="6.140625" style="273" customWidth="1" outlineLevel="1"/>
    <col min="41" max="41" width="5.28515625" style="1" customWidth="1" outlineLevel="1"/>
    <col min="42" max="42" width="3.42578125" style="1" customWidth="1" outlineLevel="1"/>
    <col min="43" max="43" width="3.7109375" style="1" customWidth="1" outlineLevel="1"/>
    <col min="44" max="45" width="4" style="1" customWidth="1" outlineLevel="1"/>
    <col min="46" max="46" width="5.28515625" style="1" customWidth="1" outlineLevel="1"/>
    <col min="47" max="47" width="5.85546875" style="1" customWidth="1" outlineLevel="1"/>
    <col min="48" max="48" width="5.42578125" style="1" customWidth="1" outlineLevel="1"/>
    <col min="49" max="49" width="2.7109375" style="1" customWidth="1" outlineLevel="1"/>
    <col min="50" max="51" width="3.28515625" style="1" customWidth="1" outlineLevel="1"/>
    <col min="52" max="52" width="3" style="1" customWidth="1" outlineLevel="1"/>
    <col min="53" max="53" width="3.28515625" style="1" customWidth="1" outlineLevel="1"/>
    <col min="54" max="54" width="5.5703125" style="1" customWidth="1" outlineLevel="1"/>
    <col min="55" max="55" width="5.28515625" style="1" customWidth="1" outlineLevel="1"/>
    <col min="56" max="56" width="3" style="1" customWidth="1" outlineLevel="1"/>
    <col min="57" max="57" width="2.7109375" style="1" customWidth="1" outlineLevel="1"/>
    <col min="58" max="58" width="3.28515625" style="1" customWidth="1" outlineLevel="1"/>
    <col min="59" max="60" width="3.140625" style="1" customWidth="1" outlineLevel="1"/>
    <col min="61" max="61" width="6.140625" style="1" customWidth="1" outlineLevel="1"/>
    <col min="62" max="62" width="5.7109375" style="1" customWidth="1" outlineLevel="1"/>
    <col min="63" max="63" width="3.140625" style="1" customWidth="1" outlineLevel="1"/>
    <col min="64" max="66" width="3.28515625" style="1" customWidth="1" outlineLevel="1"/>
    <col min="67" max="67" width="3.85546875" style="1" customWidth="1" outlineLevel="1"/>
    <col min="68" max="68" width="6.5703125" style="1" customWidth="1" outlineLevel="1"/>
    <col min="69" max="69" width="6.42578125" style="1" customWidth="1" outlineLevel="1"/>
    <col min="70" max="73" width="3.7109375" style="1" customWidth="1" outlineLevel="1"/>
    <col min="74" max="74" width="5.85546875" style="1" customWidth="1" outlineLevel="1"/>
    <col min="75" max="75" width="6.42578125" style="1" customWidth="1" outlineLevel="1"/>
    <col min="76" max="76" width="6.5703125" style="1" customWidth="1" outlineLevel="1"/>
    <col min="77" max="77" width="6.7109375" style="1" customWidth="1" outlineLevel="1"/>
    <col min="78" max="78" width="7" style="1" customWidth="1"/>
    <col min="79" max="79" width="14.28515625" style="1" customWidth="1"/>
    <col min="80" max="16384" width="9.140625" style="1"/>
  </cols>
  <sheetData>
    <row r="1" spans="1:79" s="6" customFormat="1" ht="12.75" x14ac:dyDescent="0.2">
      <c r="M1" s="254"/>
      <c r="T1" s="254"/>
      <c r="AN1" s="266"/>
      <c r="BY1" s="3"/>
      <c r="BZ1" s="3"/>
      <c r="CA1" s="4" t="s">
        <v>803</v>
      </c>
    </row>
    <row r="2" spans="1:79" s="6" customFormat="1" ht="13.15" customHeight="1" x14ac:dyDescent="0.2">
      <c r="M2" s="254"/>
      <c r="T2" s="254"/>
      <c r="AN2" s="266"/>
      <c r="BX2" s="71"/>
      <c r="BY2" s="315" t="s">
        <v>29</v>
      </c>
      <c r="BZ2" s="315"/>
      <c r="CA2" s="315"/>
    </row>
    <row r="3" spans="1:79" s="6" customFormat="1" ht="12.75" x14ac:dyDescent="0.2">
      <c r="B3" s="108"/>
      <c r="C3" s="108"/>
      <c r="D3" s="108"/>
      <c r="E3" s="108"/>
      <c r="F3" s="108"/>
      <c r="G3" s="108"/>
      <c r="H3" s="108" t="s">
        <v>804</v>
      </c>
      <c r="I3" s="108"/>
      <c r="J3" s="108"/>
      <c r="K3" s="108"/>
      <c r="L3" s="108"/>
      <c r="M3" s="255"/>
      <c r="N3" s="108"/>
      <c r="O3" s="108"/>
      <c r="P3" s="108"/>
      <c r="Q3" s="108"/>
      <c r="R3" s="108"/>
      <c r="S3" s="108"/>
      <c r="T3" s="255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266"/>
      <c r="BY3" s="316" t="s">
        <v>28</v>
      </c>
      <c r="BZ3" s="316"/>
      <c r="CA3" s="316"/>
    </row>
    <row r="4" spans="1:79" s="6" customFormat="1" ht="12.75" x14ac:dyDescent="0.2">
      <c r="M4" s="254"/>
      <c r="N4" s="7" t="s">
        <v>784</v>
      </c>
      <c r="O4" s="290" t="s">
        <v>1005</v>
      </c>
      <c r="P4" s="290"/>
      <c r="Q4" s="289" t="s">
        <v>799</v>
      </c>
      <c r="R4" s="289"/>
      <c r="S4" s="8" t="s">
        <v>968</v>
      </c>
      <c r="T4" s="254" t="s">
        <v>786</v>
      </c>
      <c r="AN4" s="266"/>
    </row>
    <row r="5" spans="1:79" s="6" customFormat="1" ht="9" customHeight="1" x14ac:dyDescent="0.2">
      <c r="M5" s="254"/>
      <c r="T5" s="254"/>
      <c r="AN5" s="266"/>
    </row>
    <row r="6" spans="1:79" s="6" customFormat="1" ht="12.75" customHeight="1" x14ac:dyDescent="0.2">
      <c r="M6" s="256" t="s">
        <v>57</v>
      </c>
      <c r="N6" s="285" t="s">
        <v>27</v>
      </c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N6" s="266"/>
    </row>
    <row r="7" spans="1:79" s="6" customFormat="1" ht="10.5" hidden="1" customHeight="1" x14ac:dyDescent="0.2">
      <c r="M7" s="254"/>
      <c r="N7" s="286" t="s">
        <v>58</v>
      </c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72"/>
      <c r="AJ7" s="72"/>
      <c r="AK7" s="72"/>
      <c r="AN7" s="266"/>
    </row>
    <row r="8" spans="1:79" s="6" customFormat="1" ht="9" customHeight="1" x14ac:dyDescent="0.2">
      <c r="M8" s="254"/>
      <c r="T8" s="254"/>
      <c r="AN8" s="266"/>
    </row>
    <row r="9" spans="1:79" s="6" customFormat="1" ht="12.75" x14ac:dyDescent="0.2">
      <c r="M9" s="254"/>
      <c r="R9" s="7" t="s">
        <v>59</v>
      </c>
      <c r="S9" s="8" t="s">
        <v>968</v>
      </c>
      <c r="T9" s="254" t="s">
        <v>60</v>
      </c>
      <c r="Z9" s="7"/>
      <c r="AN9" s="266"/>
    </row>
    <row r="10" spans="1:79" s="6" customFormat="1" ht="9" customHeight="1" x14ac:dyDescent="0.2">
      <c r="M10" s="254"/>
      <c r="T10" s="254"/>
      <c r="AN10" s="266"/>
    </row>
    <row r="11" spans="1:79" s="6" customFormat="1" ht="13.15" customHeight="1" x14ac:dyDescent="0.2">
      <c r="M11" s="254"/>
      <c r="P11" s="7" t="s">
        <v>61</v>
      </c>
      <c r="Q11" s="309" t="s">
        <v>969</v>
      </c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</row>
    <row r="12" spans="1:79" s="6" customFormat="1" ht="0.6" customHeight="1" x14ac:dyDescent="0.2">
      <c r="M12" s="254"/>
      <c r="Q12" s="96" t="s">
        <v>62</v>
      </c>
      <c r="R12" s="96"/>
      <c r="S12" s="96"/>
      <c r="T12" s="265"/>
      <c r="U12" s="96"/>
      <c r="V12" s="96"/>
      <c r="W12" s="96"/>
      <c r="X12" s="96"/>
      <c r="Y12" s="96"/>
      <c r="Z12" s="96"/>
      <c r="AA12" s="96"/>
      <c r="AB12" s="96"/>
      <c r="AC12" s="72"/>
      <c r="AD12" s="72"/>
      <c r="AE12" s="72"/>
      <c r="AF12" s="72"/>
      <c r="AN12" s="266"/>
    </row>
    <row r="13" spans="1:79" s="6" customFormat="1" ht="9" customHeight="1" x14ac:dyDescent="0.2">
      <c r="G13" s="72"/>
      <c r="H13" s="72"/>
      <c r="I13" s="72"/>
      <c r="J13" s="72"/>
      <c r="K13" s="72"/>
      <c r="L13" s="72"/>
      <c r="M13" s="257"/>
      <c r="N13" s="72"/>
      <c r="O13" s="72"/>
      <c r="P13" s="72"/>
      <c r="Q13" s="72"/>
      <c r="R13" s="72"/>
      <c r="S13" s="72"/>
      <c r="T13" s="254"/>
      <c r="AN13" s="266"/>
    </row>
    <row r="14" spans="1:79" s="6" customFormat="1" ht="22.15" customHeight="1" x14ac:dyDescent="0.2">
      <c r="A14" s="274" t="s">
        <v>65</v>
      </c>
      <c r="B14" s="274" t="s">
        <v>66</v>
      </c>
      <c r="C14" s="274" t="s">
        <v>63</v>
      </c>
      <c r="D14" s="274" t="s">
        <v>805</v>
      </c>
      <c r="E14" s="317" t="s">
        <v>806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3" t="s">
        <v>989</v>
      </c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4"/>
      <c r="BW14" s="302" t="s">
        <v>807</v>
      </c>
      <c r="BX14" s="303"/>
      <c r="BY14" s="303"/>
      <c r="BZ14" s="304"/>
      <c r="CA14" s="274" t="s">
        <v>54</v>
      </c>
    </row>
    <row r="15" spans="1:79" s="6" customFormat="1" ht="22.9" customHeight="1" x14ac:dyDescent="0.2">
      <c r="A15" s="275"/>
      <c r="B15" s="275"/>
      <c r="C15" s="275"/>
      <c r="D15" s="275"/>
      <c r="E15" s="277" t="s">
        <v>45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78"/>
      <c r="AN15" s="277" t="s">
        <v>1006</v>
      </c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1"/>
      <c r="BA15" s="291"/>
      <c r="BB15" s="291"/>
      <c r="BC15" s="291"/>
      <c r="BD15" s="291"/>
      <c r="BE15" s="291"/>
      <c r="BF15" s="291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91"/>
      <c r="BS15" s="291"/>
      <c r="BT15" s="291"/>
      <c r="BU15" s="291"/>
      <c r="BV15" s="278"/>
      <c r="BW15" s="310"/>
      <c r="BX15" s="311"/>
      <c r="BY15" s="311"/>
      <c r="BZ15" s="312"/>
      <c r="CA15" s="275"/>
    </row>
    <row r="16" spans="1:79" s="6" customFormat="1" ht="23.45" customHeight="1" x14ac:dyDescent="0.2">
      <c r="A16" s="275"/>
      <c r="B16" s="275"/>
      <c r="C16" s="275"/>
      <c r="D16" s="275"/>
      <c r="E16" s="277" t="s">
        <v>788</v>
      </c>
      <c r="F16" s="291"/>
      <c r="G16" s="291"/>
      <c r="H16" s="291"/>
      <c r="I16" s="291"/>
      <c r="J16" s="291"/>
      <c r="K16" s="278"/>
      <c r="L16" s="277" t="s">
        <v>789</v>
      </c>
      <c r="M16" s="291"/>
      <c r="N16" s="291"/>
      <c r="O16" s="291"/>
      <c r="P16" s="291"/>
      <c r="Q16" s="291"/>
      <c r="R16" s="278"/>
      <c r="S16" s="277" t="s">
        <v>790</v>
      </c>
      <c r="T16" s="291"/>
      <c r="U16" s="291"/>
      <c r="V16" s="291"/>
      <c r="W16" s="291"/>
      <c r="X16" s="291"/>
      <c r="Y16" s="278"/>
      <c r="Z16" s="277" t="s">
        <v>791</v>
      </c>
      <c r="AA16" s="291"/>
      <c r="AB16" s="291"/>
      <c r="AC16" s="291"/>
      <c r="AD16" s="291"/>
      <c r="AE16" s="291"/>
      <c r="AF16" s="278"/>
      <c r="AG16" s="277" t="s">
        <v>792</v>
      </c>
      <c r="AH16" s="291"/>
      <c r="AI16" s="291"/>
      <c r="AJ16" s="291"/>
      <c r="AK16" s="291"/>
      <c r="AL16" s="291"/>
      <c r="AM16" s="278"/>
      <c r="AN16" s="277" t="s">
        <v>788</v>
      </c>
      <c r="AO16" s="291"/>
      <c r="AP16" s="291"/>
      <c r="AQ16" s="291"/>
      <c r="AR16" s="291"/>
      <c r="AS16" s="291"/>
      <c r="AT16" s="278"/>
      <c r="AU16" s="277" t="s">
        <v>789</v>
      </c>
      <c r="AV16" s="291"/>
      <c r="AW16" s="291"/>
      <c r="AX16" s="291"/>
      <c r="AY16" s="291"/>
      <c r="AZ16" s="291"/>
      <c r="BA16" s="278"/>
      <c r="BB16" s="277" t="s">
        <v>790</v>
      </c>
      <c r="BC16" s="291"/>
      <c r="BD16" s="291"/>
      <c r="BE16" s="291"/>
      <c r="BF16" s="291"/>
      <c r="BG16" s="291"/>
      <c r="BH16" s="278"/>
      <c r="BI16" s="277" t="s">
        <v>791</v>
      </c>
      <c r="BJ16" s="291"/>
      <c r="BK16" s="291"/>
      <c r="BL16" s="291"/>
      <c r="BM16" s="291"/>
      <c r="BN16" s="291"/>
      <c r="BO16" s="278"/>
      <c r="BP16" s="277" t="s">
        <v>792</v>
      </c>
      <c r="BQ16" s="291"/>
      <c r="BR16" s="291"/>
      <c r="BS16" s="291"/>
      <c r="BT16" s="291"/>
      <c r="BU16" s="291"/>
      <c r="BV16" s="278"/>
      <c r="BW16" s="276"/>
      <c r="BX16" s="305"/>
      <c r="BY16" s="305"/>
      <c r="BZ16" s="306"/>
      <c r="CA16" s="275"/>
    </row>
    <row r="17" spans="1:79" s="6" customFormat="1" ht="30" customHeight="1" x14ac:dyDescent="0.2">
      <c r="A17" s="275"/>
      <c r="B17" s="275"/>
      <c r="C17" s="275"/>
      <c r="D17" s="275"/>
      <c r="E17" s="98" t="s">
        <v>40</v>
      </c>
      <c r="F17" s="277" t="s">
        <v>70</v>
      </c>
      <c r="G17" s="291"/>
      <c r="H17" s="291"/>
      <c r="I17" s="291"/>
      <c r="J17" s="291"/>
      <c r="K17" s="278"/>
      <c r="L17" s="98" t="s">
        <v>40</v>
      </c>
      <c r="M17" s="277" t="s">
        <v>70</v>
      </c>
      <c r="N17" s="291"/>
      <c r="O17" s="291"/>
      <c r="P17" s="291"/>
      <c r="Q17" s="291"/>
      <c r="R17" s="278"/>
      <c r="S17" s="98" t="s">
        <v>40</v>
      </c>
      <c r="T17" s="277" t="s">
        <v>70</v>
      </c>
      <c r="U17" s="291"/>
      <c r="V17" s="291"/>
      <c r="W17" s="291"/>
      <c r="X17" s="291"/>
      <c r="Y17" s="278"/>
      <c r="Z17" s="98" t="s">
        <v>40</v>
      </c>
      <c r="AA17" s="277" t="s">
        <v>70</v>
      </c>
      <c r="AB17" s="291"/>
      <c r="AC17" s="291"/>
      <c r="AD17" s="291"/>
      <c r="AE17" s="291"/>
      <c r="AF17" s="278"/>
      <c r="AG17" s="98" t="s">
        <v>40</v>
      </c>
      <c r="AH17" s="277" t="s">
        <v>70</v>
      </c>
      <c r="AI17" s="291"/>
      <c r="AJ17" s="291"/>
      <c r="AK17" s="291"/>
      <c r="AL17" s="291"/>
      <c r="AM17" s="278"/>
      <c r="AN17" s="267" t="s">
        <v>40</v>
      </c>
      <c r="AO17" s="277" t="s">
        <v>70</v>
      </c>
      <c r="AP17" s="291"/>
      <c r="AQ17" s="291"/>
      <c r="AR17" s="291"/>
      <c r="AS17" s="291"/>
      <c r="AT17" s="278"/>
      <c r="AU17" s="98" t="s">
        <v>40</v>
      </c>
      <c r="AV17" s="277" t="s">
        <v>70</v>
      </c>
      <c r="AW17" s="291"/>
      <c r="AX17" s="291"/>
      <c r="AY17" s="291"/>
      <c r="AZ17" s="291"/>
      <c r="BA17" s="278"/>
      <c r="BB17" s="98" t="s">
        <v>40</v>
      </c>
      <c r="BC17" s="277" t="s">
        <v>70</v>
      </c>
      <c r="BD17" s="291"/>
      <c r="BE17" s="291"/>
      <c r="BF17" s="291"/>
      <c r="BG17" s="291"/>
      <c r="BH17" s="278"/>
      <c r="BI17" s="98" t="s">
        <v>40</v>
      </c>
      <c r="BJ17" s="277" t="s">
        <v>70</v>
      </c>
      <c r="BK17" s="291"/>
      <c r="BL17" s="291"/>
      <c r="BM17" s="291"/>
      <c r="BN17" s="291"/>
      <c r="BO17" s="278"/>
      <c r="BP17" s="98" t="s">
        <v>40</v>
      </c>
      <c r="BQ17" s="277" t="s">
        <v>70</v>
      </c>
      <c r="BR17" s="291"/>
      <c r="BS17" s="291"/>
      <c r="BT17" s="291"/>
      <c r="BU17" s="291"/>
      <c r="BV17" s="278"/>
      <c r="BW17" s="277" t="s">
        <v>69</v>
      </c>
      <c r="BX17" s="278"/>
      <c r="BY17" s="291" t="s">
        <v>70</v>
      </c>
      <c r="BZ17" s="278"/>
      <c r="CA17" s="275"/>
    </row>
    <row r="18" spans="1:79" s="6" customFormat="1" ht="59.45" customHeight="1" x14ac:dyDescent="0.2">
      <c r="A18" s="275"/>
      <c r="B18" s="275"/>
      <c r="C18" s="275"/>
      <c r="D18" s="275"/>
      <c r="E18" s="101" t="s">
        <v>41</v>
      </c>
      <c r="F18" s="101" t="s">
        <v>41</v>
      </c>
      <c r="G18" s="101" t="s">
        <v>72</v>
      </c>
      <c r="H18" s="101" t="s">
        <v>73</v>
      </c>
      <c r="I18" s="101" t="s">
        <v>74</v>
      </c>
      <c r="J18" s="101" t="s">
        <v>75</v>
      </c>
      <c r="K18" s="101" t="s">
        <v>76</v>
      </c>
      <c r="L18" s="101" t="s">
        <v>41</v>
      </c>
      <c r="M18" s="258" t="s">
        <v>41</v>
      </c>
      <c r="N18" s="101" t="s">
        <v>72</v>
      </c>
      <c r="O18" s="101" t="s">
        <v>73</v>
      </c>
      <c r="P18" s="101" t="s">
        <v>74</v>
      </c>
      <c r="Q18" s="101" t="s">
        <v>75</v>
      </c>
      <c r="R18" s="101" t="s">
        <v>76</v>
      </c>
      <c r="S18" s="101" t="s">
        <v>41</v>
      </c>
      <c r="T18" s="258" t="s">
        <v>41</v>
      </c>
      <c r="U18" s="101" t="s">
        <v>72</v>
      </c>
      <c r="V18" s="101" t="s">
        <v>73</v>
      </c>
      <c r="W18" s="101" t="s">
        <v>74</v>
      </c>
      <c r="X18" s="101" t="s">
        <v>75</v>
      </c>
      <c r="Y18" s="101" t="s">
        <v>76</v>
      </c>
      <c r="Z18" s="101" t="s">
        <v>41</v>
      </c>
      <c r="AA18" s="101" t="s">
        <v>41</v>
      </c>
      <c r="AB18" s="101" t="s">
        <v>72</v>
      </c>
      <c r="AC18" s="101" t="s">
        <v>73</v>
      </c>
      <c r="AD18" s="101" t="s">
        <v>74</v>
      </c>
      <c r="AE18" s="101" t="s">
        <v>75</v>
      </c>
      <c r="AF18" s="101" t="s">
        <v>76</v>
      </c>
      <c r="AG18" s="101" t="s">
        <v>41</v>
      </c>
      <c r="AH18" s="101" t="s">
        <v>41</v>
      </c>
      <c r="AI18" s="101" t="s">
        <v>72</v>
      </c>
      <c r="AJ18" s="101" t="s">
        <v>73</v>
      </c>
      <c r="AK18" s="101" t="s">
        <v>74</v>
      </c>
      <c r="AL18" s="101" t="s">
        <v>75</v>
      </c>
      <c r="AM18" s="101" t="s">
        <v>76</v>
      </c>
      <c r="AN18" s="268" t="s">
        <v>41</v>
      </c>
      <c r="AO18" s="101" t="s">
        <v>41</v>
      </c>
      <c r="AP18" s="101" t="s">
        <v>72</v>
      </c>
      <c r="AQ18" s="101" t="s">
        <v>73</v>
      </c>
      <c r="AR18" s="101" t="s">
        <v>74</v>
      </c>
      <c r="AS18" s="101" t="s">
        <v>75</v>
      </c>
      <c r="AT18" s="101" t="s">
        <v>76</v>
      </c>
      <c r="AU18" s="101" t="s">
        <v>41</v>
      </c>
      <c r="AV18" s="268" t="s">
        <v>41</v>
      </c>
      <c r="AW18" s="101" t="s">
        <v>72</v>
      </c>
      <c r="AX18" s="101" t="s">
        <v>73</v>
      </c>
      <c r="AY18" s="101" t="s">
        <v>74</v>
      </c>
      <c r="AZ18" s="101" t="s">
        <v>75</v>
      </c>
      <c r="BA18" s="101" t="s">
        <v>76</v>
      </c>
      <c r="BB18" s="101" t="s">
        <v>41</v>
      </c>
      <c r="BC18" s="268" t="s">
        <v>41</v>
      </c>
      <c r="BD18" s="101" t="s">
        <v>72</v>
      </c>
      <c r="BE18" s="101" t="s">
        <v>73</v>
      </c>
      <c r="BF18" s="101" t="s">
        <v>74</v>
      </c>
      <c r="BG18" s="101" t="s">
        <v>75</v>
      </c>
      <c r="BH18" s="101" t="s">
        <v>76</v>
      </c>
      <c r="BI18" s="101" t="s">
        <v>41</v>
      </c>
      <c r="BJ18" s="101" t="s">
        <v>41</v>
      </c>
      <c r="BK18" s="101" t="s">
        <v>72</v>
      </c>
      <c r="BL18" s="101" t="s">
        <v>73</v>
      </c>
      <c r="BM18" s="101" t="s">
        <v>74</v>
      </c>
      <c r="BN18" s="101" t="s">
        <v>75</v>
      </c>
      <c r="BO18" s="101" t="s">
        <v>76</v>
      </c>
      <c r="BP18" s="101" t="s">
        <v>41</v>
      </c>
      <c r="BQ18" s="101" t="s">
        <v>41</v>
      </c>
      <c r="BR18" s="101" t="s">
        <v>72</v>
      </c>
      <c r="BS18" s="101" t="s">
        <v>73</v>
      </c>
      <c r="BT18" s="101" t="s">
        <v>74</v>
      </c>
      <c r="BU18" s="101" t="s">
        <v>75</v>
      </c>
      <c r="BV18" s="101" t="s">
        <v>76</v>
      </c>
      <c r="BW18" s="98" t="s">
        <v>39</v>
      </c>
      <c r="BX18" s="98" t="s">
        <v>53</v>
      </c>
      <c r="BY18" s="98" t="s">
        <v>39</v>
      </c>
      <c r="BZ18" s="98" t="s">
        <v>53</v>
      </c>
      <c r="CA18" s="275"/>
    </row>
    <row r="19" spans="1:79" s="3" customFormat="1" ht="16.149999999999999" customHeight="1" x14ac:dyDescent="0.2">
      <c r="A19" s="68">
        <v>1</v>
      </c>
      <c r="B19" s="68">
        <v>2</v>
      </c>
      <c r="C19" s="68">
        <v>3</v>
      </c>
      <c r="D19" s="68">
        <v>4</v>
      </c>
      <c r="E19" s="68" t="s">
        <v>91</v>
      </c>
      <c r="F19" s="68" t="s">
        <v>92</v>
      </c>
      <c r="G19" s="68" t="s">
        <v>93</v>
      </c>
      <c r="H19" s="68" t="s">
        <v>94</v>
      </c>
      <c r="I19" s="68" t="s">
        <v>275</v>
      </c>
      <c r="J19" s="68" t="s">
        <v>276</v>
      </c>
      <c r="K19" s="68" t="s">
        <v>277</v>
      </c>
      <c r="L19" s="68" t="s">
        <v>272</v>
      </c>
      <c r="M19" s="259" t="s">
        <v>273</v>
      </c>
      <c r="N19" s="68" t="s">
        <v>274</v>
      </c>
      <c r="O19" s="68" t="s">
        <v>808</v>
      </c>
      <c r="P19" s="68" t="s">
        <v>809</v>
      </c>
      <c r="Q19" s="68" t="s">
        <v>810</v>
      </c>
      <c r="R19" s="68" t="s">
        <v>811</v>
      </c>
      <c r="S19" s="68" t="s">
        <v>812</v>
      </c>
      <c r="T19" s="259" t="s">
        <v>813</v>
      </c>
      <c r="U19" s="68" t="s">
        <v>814</v>
      </c>
      <c r="V19" s="68" t="s">
        <v>815</v>
      </c>
      <c r="W19" s="68" t="s">
        <v>816</v>
      </c>
      <c r="X19" s="68" t="s">
        <v>817</v>
      </c>
      <c r="Y19" s="68" t="s">
        <v>818</v>
      </c>
      <c r="Z19" s="68" t="s">
        <v>819</v>
      </c>
      <c r="AA19" s="68" t="s">
        <v>820</v>
      </c>
      <c r="AB19" s="68" t="s">
        <v>821</v>
      </c>
      <c r="AC19" s="68" t="s">
        <v>822</v>
      </c>
      <c r="AD19" s="68" t="s">
        <v>823</v>
      </c>
      <c r="AE19" s="68" t="s">
        <v>824</v>
      </c>
      <c r="AF19" s="68" t="s">
        <v>825</v>
      </c>
      <c r="AG19" s="68" t="s">
        <v>826</v>
      </c>
      <c r="AH19" s="68" t="s">
        <v>827</v>
      </c>
      <c r="AI19" s="68" t="s">
        <v>828</v>
      </c>
      <c r="AJ19" s="68" t="s">
        <v>829</v>
      </c>
      <c r="AK19" s="68" t="s">
        <v>830</v>
      </c>
      <c r="AL19" s="68" t="s">
        <v>831</v>
      </c>
      <c r="AM19" s="68" t="s">
        <v>832</v>
      </c>
      <c r="AN19" s="269" t="s">
        <v>96</v>
      </c>
      <c r="AO19" s="68" t="s">
        <v>97</v>
      </c>
      <c r="AP19" s="68" t="s">
        <v>98</v>
      </c>
      <c r="AQ19" s="68" t="s">
        <v>99</v>
      </c>
      <c r="AR19" s="68" t="s">
        <v>290</v>
      </c>
      <c r="AS19" s="68" t="s">
        <v>292</v>
      </c>
      <c r="AT19" s="68" t="s">
        <v>294</v>
      </c>
      <c r="AU19" s="68" t="s">
        <v>284</v>
      </c>
      <c r="AV19" s="68" t="s">
        <v>285</v>
      </c>
      <c r="AW19" s="68" t="s">
        <v>286</v>
      </c>
      <c r="AX19" s="68" t="s">
        <v>833</v>
      </c>
      <c r="AY19" s="68" t="s">
        <v>834</v>
      </c>
      <c r="AZ19" s="68" t="s">
        <v>835</v>
      </c>
      <c r="BA19" s="68" t="s">
        <v>836</v>
      </c>
      <c r="BB19" s="68" t="s">
        <v>837</v>
      </c>
      <c r="BC19" s="68" t="s">
        <v>838</v>
      </c>
      <c r="BD19" s="68" t="s">
        <v>839</v>
      </c>
      <c r="BE19" s="68" t="s">
        <v>840</v>
      </c>
      <c r="BF19" s="68" t="s">
        <v>841</v>
      </c>
      <c r="BG19" s="68" t="s">
        <v>842</v>
      </c>
      <c r="BH19" s="68" t="s">
        <v>843</v>
      </c>
      <c r="BI19" s="68" t="s">
        <v>844</v>
      </c>
      <c r="BJ19" s="68" t="s">
        <v>845</v>
      </c>
      <c r="BK19" s="68" t="s">
        <v>846</v>
      </c>
      <c r="BL19" s="68" t="s">
        <v>847</v>
      </c>
      <c r="BM19" s="68" t="s">
        <v>848</v>
      </c>
      <c r="BN19" s="68" t="s">
        <v>849</v>
      </c>
      <c r="BO19" s="68" t="s">
        <v>850</v>
      </c>
      <c r="BP19" s="68" t="s">
        <v>851</v>
      </c>
      <c r="BQ19" s="68" t="s">
        <v>852</v>
      </c>
      <c r="BR19" s="68" t="s">
        <v>853</v>
      </c>
      <c r="BS19" s="68" t="s">
        <v>854</v>
      </c>
      <c r="BT19" s="68" t="s">
        <v>855</v>
      </c>
      <c r="BU19" s="68" t="s">
        <v>856</v>
      </c>
      <c r="BV19" s="68" t="s">
        <v>857</v>
      </c>
      <c r="BW19" s="68">
        <v>7</v>
      </c>
      <c r="BX19" s="68">
        <v>8</v>
      </c>
      <c r="BY19" s="68">
        <v>9</v>
      </c>
      <c r="BZ19" s="68">
        <v>10</v>
      </c>
      <c r="CA19" s="68">
        <v>11</v>
      </c>
    </row>
    <row r="20" spans="1:79" s="6" customFormat="1" ht="37.9" customHeight="1" x14ac:dyDescent="0.2">
      <c r="A20" s="97" t="s">
        <v>55</v>
      </c>
      <c r="B20" s="88"/>
      <c r="C20" s="89"/>
      <c r="D20" s="166">
        <f>SUM(D21:D26)</f>
        <v>108.076015</v>
      </c>
      <c r="E20" s="166">
        <f t="shared" ref="E20:BP20" si="0">SUM(E21:E26)</f>
        <v>0</v>
      </c>
      <c r="F20" s="166">
        <f t="shared" si="0"/>
        <v>108.076015</v>
      </c>
      <c r="G20" s="133">
        <f t="shared" si="0"/>
        <v>0</v>
      </c>
      <c r="H20" s="133">
        <f t="shared" si="0"/>
        <v>0</v>
      </c>
      <c r="I20" s="118">
        <f t="shared" si="0"/>
        <v>5.0000000000000001E-3</v>
      </c>
      <c r="J20" s="133">
        <f t="shared" si="0"/>
        <v>0</v>
      </c>
      <c r="K20" s="133">
        <f t="shared" si="0"/>
        <v>4660</v>
      </c>
      <c r="L20" s="166">
        <f t="shared" si="0"/>
        <v>0</v>
      </c>
      <c r="M20" s="260">
        <f t="shared" si="0"/>
        <v>0</v>
      </c>
      <c r="N20" s="133">
        <f t="shared" si="0"/>
        <v>0</v>
      </c>
      <c r="O20" s="133">
        <f t="shared" si="0"/>
        <v>0</v>
      </c>
      <c r="P20" s="133">
        <f t="shared" si="0"/>
        <v>0</v>
      </c>
      <c r="Q20" s="133">
        <f t="shared" si="0"/>
        <v>0</v>
      </c>
      <c r="R20" s="133">
        <f t="shared" si="0"/>
        <v>0</v>
      </c>
      <c r="S20" s="166">
        <f t="shared" si="0"/>
        <v>0</v>
      </c>
      <c r="T20" s="260">
        <f t="shared" si="0"/>
        <v>0</v>
      </c>
      <c r="U20" s="133">
        <f t="shared" si="0"/>
        <v>0</v>
      </c>
      <c r="V20" s="133">
        <f t="shared" si="0"/>
        <v>0</v>
      </c>
      <c r="W20" s="133">
        <f t="shared" si="0"/>
        <v>0</v>
      </c>
      <c r="X20" s="133">
        <f t="shared" si="0"/>
        <v>0</v>
      </c>
      <c r="Y20" s="133">
        <f t="shared" si="0"/>
        <v>0</v>
      </c>
      <c r="Z20" s="166">
        <f t="shared" si="0"/>
        <v>0</v>
      </c>
      <c r="AA20" s="166">
        <f t="shared" si="0"/>
        <v>14.283379166666668</v>
      </c>
      <c r="AB20" s="133">
        <f t="shared" si="0"/>
        <v>0</v>
      </c>
      <c r="AC20" s="133">
        <f t="shared" si="0"/>
        <v>0</v>
      </c>
      <c r="AD20" s="133">
        <f t="shared" si="0"/>
        <v>0</v>
      </c>
      <c r="AE20" s="133">
        <f t="shared" si="0"/>
        <v>0</v>
      </c>
      <c r="AF20" s="133">
        <f t="shared" si="0"/>
        <v>12</v>
      </c>
      <c r="AG20" s="166">
        <f t="shared" si="0"/>
        <v>0</v>
      </c>
      <c r="AH20" s="166">
        <f t="shared" si="0"/>
        <v>93.792635833333335</v>
      </c>
      <c r="AI20" s="133">
        <f t="shared" si="0"/>
        <v>0</v>
      </c>
      <c r="AJ20" s="133">
        <f t="shared" si="0"/>
        <v>0</v>
      </c>
      <c r="AK20" s="118">
        <f t="shared" si="0"/>
        <v>5.0000000000000001E-3</v>
      </c>
      <c r="AL20" s="133">
        <f t="shared" si="0"/>
        <v>0</v>
      </c>
      <c r="AM20" s="133">
        <f t="shared" si="0"/>
        <v>4648</v>
      </c>
      <c r="AN20" s="270">
        <f t="shared" si="0"/>
        <v>0</v>
      </c>
      <c r="AO20" s="166">
        <f t="shared" si="0"/>
        <v>1.083</v>
      </c>
      <c r="AP20" s="133">
        <f t="shared" si="0"/>
        <v>0</v>
      </c>
      <c r="AQ20" s="133">
        <f t="shared" si="0"/>
        <v>0</v>
      </c>
      <c r="AR20" s="133">
        <f t="shared" si="0"/>
        <v>0</v>
      </c>
      <c r="AS20" s="133">
        <f t="shared" si="0"/>
        <v>0</v>
      </c>
      <c r="AT20" s="133">
        <f t="shared" si="0"/>
        <v>1</v>
      </c>
      <c r="AU20" s="166">
        <f t="shared" si="0"/>
        <v>0</v>
      </c>
      <c r="AV20" s="166">
        <f t="shared" si="0"/>
        <v>0</v>
      </c>
      <c r="AW20" s="133">
        <f t="shared" si="0"/>
        <v>0</v>
      </c>
      <c r="AX20" s="133">
        <f t="shared" si="0"/>
        <v>0</v>
      </c>
      <c r="AY20" s="133">
        <f t="shared" si="0"/>
        <v>0</v>
      </c>
      <c r="AZ20" s="133">
        <f t="shared" si="0"/>
        <v>0</v>
      </c>
      <c r="BA20" s="133">
        <f t="shared" si="0"/>
        <v>0</v>
      </c>
      <c r="BB20" s="166">
        <f t="shared" si="0"/>
        <v>0</v>
      </c>
      <c r="BC20" s="166">
        <f t="shared" si="0"/>
        <v>1.083</v>
      </c>
      <c r="BD20" s="133">
        <f t="shared" si="0"/>
        <v>0</v>
      </c>
      <c r="BE20" s="133">
        <f t="shared" si="0"/>
        <v>0</v>
      </c>
      <c r="BF20" s="133">
        <f t="shared" si="0"/>
        <v>0</v>
      </c>
      <c r="BG20" s="133">
        <f t="shared" si="0"/>
        <v>0</v>
      </c>
      <c r="BH20" s="133">
        <f t="shared" si="0"/>
        <v>1</v>
      </c>
      <c r="BI20" s="166">
        <f t="shared" si="0"/>
        <v>0</v>
      </c>
      <c r="BJ20" s="166">
        <f t="shared" si="0"/>
        <v>0</v>
      </c>
      <c r="BK20" s="133">
        <f t="shared" si="0"/>
        <v>0</v>
      </c>
      <c r="BL20" s="133">
        <f t="shared" si="0"/>
        <v>0</v>
      </c>
      <c r="BM20" s="133">
        <f t="shared" si="0"/>
        <v>0</v>
      </c>
      <c r="BN20" s="133">
        <f t="shared" si="0"/>
        <v>0</v>
      </c>
      <c r="BO20" s="133">
        <f t="shared" si="0"/>
        <v>0</v>
      </c>
      <c r="BP20" s="166">
        <f t="shared" si="0"/>
        <v>0</v>
      </c>
      <c r="BQ20" s="166">
        <f t="shared" ref="BQ20:BV20" si="1">SUM(BQ21:BQ26)</f>
        <v>0</v>
      </c>
      <c r="BR20" s="133">
        <f t="shared" si="1"/>
        <v>0</v>
      </c>
      <c r="BS20" s="133">
        <f t="shared" si="1"/>
        <v>0</v>
      </c>
      <c r="BT20" s="133">
        <f t="shared" si="1"/>
        <v>0</v>
      </c>
      <c r="BU20" s="133">
        <f t="shared" si="1"/>
        <v>0</v>
      </c>
      <c r="BV20" s="133">
        <f t="shared" si="1"/>
        <v>0</v>
      </c>
      <c r="BW20" s="166">
        <f t="shared" ref="BW20" si="2">SUM(BW21:BW26)</f>
        <v>0</v>
      </c>
      <c r="BX20" s="226">
        <f>IFERROR(AN20/E20,0%)</f>
        <v>0</v>
      </c>
      <c r="BY20" s="166">
        <f t="shared" ref="BY20" si="3">SUM(BY21:BY26)</f>
        <v>1.083</v>
      </c>
      <c r="BZ20" s="253" t="s">
        <v>135</v>
      </c>
      <c r="CA20" s="76"/>
    </row>
    <row r="21" spans="1:79" s="6" customFormat="1" ht="25.5" x14ac:dyDescent="0.2">
      <c r="A21" s="77" t="s">
        <v>903</v>
      </c>
      <c r="B21" s="78" t="s">
        <v>904</v>
      </c>
      <c r="C21" s="93" t="s">
        <v>36</v>
      </c>
      <c r="D21" s="131">
        <f>D29</f>
        <v>0</v>
      </c>
      <c r="E21" s="131">
        <f t="shared" ref="E21:R21" si="4">E29</f>
        <v>0</v>
      </c>
      <c r="F21" s="131">
        <f t="shared" si="4"/>
        <v>0</v>
      </c>
      <c r="G21" s="130">
        <f t="shared" si="4"/>
        <v>0</v>
      </c>
      <c r="H21" s="130">
        <f t="shared" si="4"/>
        <v>0</v>
      </c>
      <c r="I21" s="130">
        <f t="shared" si="4"/>
        <v>0</v>
      </c>
      <c r="J21" s="130">
        <f t="shared" si="4"/>
        <v>0</v>
      </c>
      <c r="K21" s="130">
        <f t="shared" si="4"/>
        <v>0</v>
      </c>
      <c r="L21" s="131">
        <f t="shared" si="4"/>
        <v>0</v>
      </c>
      <c r="M21" s="261">
        <f t="shared" si="4"/>
        <v>0</v>
      </c>
      <c r="N21" s="130">
        <f t="shared" si="4"/>
        <v>0</v>
      </c>
      <c r="O21" s="130">
        <f t="shared" si="4"/>
        <v>0</v>
      </c>
      <c r="P21" s="130">
        <f t="shared" si="4"/>
        <v>0</v>
      </c>
      <c r="Q21" s="130">
        <f t="shared" si="4"/>
        <v>0</v>
      </c>
      <c r="R21" s="130">
        <f t="shared" si="4"/>
        <v>0</v>
      </c>
      <c r="S21" s="131">
        <f t="shared" ref="S21:BK21" si="5">S29</f>
        <v>0</v>
      </c>
      <c r="T21" s="261">
        <f t="shared" si="5"/>
        <v>0</v>
      </c>
      <c r="U21" s="130">
        <f t="shared" si="5"/>
        <v>0</v>
      </c>
      <c r="V21" s="130">
        <f t="shared" si="5"/>
        <v>0</v>
      </c>
      <c r="W21" s="130">
        <f t="shared" si="5"/>
        <v>0</v>
      </c>
      <c r="X21" s="130">
        <f t="shared" si="5"/>
        <v>0</v>
      </c>
      <c r="Y21" s="130">
        <f t="shared" si="5"/>
        <v>0</v>
      </c>
      <c r="Z21" s="131">
        <f t="shared" si="5"/>
        <v>0</v>
      </c>
      <c r="AA21" s="131">
        <f t="shared" si="5"/>
        <v>0</v>
      </c>
      <c r="AB21" s="130">
        <f t="shared" si="5"/>
        <v>0</v>
      </c>
      <c r="AC21" s="130">
        <f t="shared" si="5"/>
        <v>0</v>
      </c>
      <c r="AD21" s="130">
        <f t="shared" si="5"/>
        <v>0</v>
      </c>
      <c r="AE21" s="130">
        <f t="shared" si="5"/>
        <v>0</v>
      </c>
      <c r="AF21" s="130">
        <f t="shared" si="5"/>
        <v>0</v>
      </c>
      <c r="AG21" s="131">
        <f t="shared" si="5"/>
        <v>0</v>
      </c>
      <c r="AH21" s="131">
        <f t="shared" si="5"/>
        <v>0</v>
      </c>
      <c r="AI21" s="130">
        <f t="shared" si="5"/>
        <v>0</v>
      </c>
      <c r="AJ21" s="130">
        <f t="shared" si="5"/>
        <v>0</v>
      </c>
      <c r="AK21" s="130">
        <f t="shared" si="5"/>
        <v>0</v>
      </c>
      <c r="AL21" s="130">
        <f t="shared" si="5"/>
        <v>0</v>
      </c>
      <c r="AM21" s="130">
        <f t="shared" si="5"/>
        <v>0</v>
      </c>
      <c r="AN21" s="176">
        <f t="shared" si="5"/>
        <v>0</v>
      </c>
      <c r="AO21" s="131">
        <f t="shared" si="5"/>
        <v>0</v>
      </c>
      <c r="AP21" s="130">
        <f t="shared" si="5"/>
        <v>0</v>
      </c>
      <c r="AQ21" s="130">
        <f t="shared" si="5"/>
        <v>0</v>
      </c>
      <c r="AR21" s="130">
        <f t="shared" si="5"/>
        <v>0</v>
      </c>
      <c r="AS21" s="130">
        <f t="shared" si="5"/>
        <v>0</v>
      </c>
      <c r="AT21" s="130">
        <f t="shared" si="5"/>
        <v>0</v>
      </c>
      <c r="AU21" s="131">
        <f t="shared" si="5"/>
        <v>0</v>
      </c>
      <c r="AV21" s="131">
        <f t="shared" si="5"/>
        <v>0</v>
      </c>
      <c r="AW21" s="130">
        <f t="shared" si="5"/>
        <v>0</v>
      </c>
      <c r="AX21" s="130">
        <f t="shared" si="5"/>
        <v>0</v>
      </c>
      <c r="AY21" s="130">
        <f t="shared" si="5"/>
        <v>0</v>
      </c>
      <c r="AZ21" s="130">
        <f t="shared" si="5"/>
        <v>0</v>
      </c>
      <c r="BA21" s="130">
        <f t="shared" si="5"/>
        <v>0</v>
      </c>
      <c r="BB21" s="131">
        <f t="shared" si="5"/>
        <v>0</v>
      </c>
      <c r="BC21" s="131">
        <f t="shared" si="5"/>
        <v>0</v>
      </c>
      <c r="BD21" s="130">
        <f t="shared" si="5"/>
        <v>0</v>
      </c>
      <c r="BE21" s="130">
        <f t="shared" si="5"/>
        <v>0</v>
      </c>
      <c r="BF21" s="130">
        <f t="shared" si="5"/>
        <v>0</v>
      </c>
      <c r="BG21" s="130">
        <f t="shared" si="5"/>
        <v>0</v>
      </c>
      <c r="BH21" s="130">
        <f t="shared" si="5"/>
        <v>0</v>
      </c>
      <c r="BI21" s="131">
        <f t="shared" si="5"/>
        <v>0</v>
      </c>
      <c r="BJ21" s="131">
        <f t="shared" si="5"/>
        <v>0</v>
      </c>
      <c r="BK21" s="130">
        <f t="shared" si="5"/>
        <v>0</v>
      </c>
      <c r="BL21" s="130">
        <f t="shared" ref="BL21:BV21" si="6">BL29</f>
        <v>0</v>
      </c>
      <c r="BM21" s="130">
        <f t="shared" si="6"/>
        <v>0</v>
      </c>
      <c r="BN21" s="130">
        <f t="shared" si="6"/>
        <v>0</v>
      </c>
      <c r="BO21" s="130">
        <f t="shared" si="6"/>
        <v>0</v>
      </c>
      <c r="BP21" s="131">
        <f t="shared" si="6"/>
        <v>0</v>
      </c>
      <c r="BQ21" s="131">
        <f t="shared" si="6"/>
        <v>0</v>
      </c>
      <c r="BR21" s="130">
        <f t="shared" si="6"/>
        <v>0</v>
      </c>
      <c r="BS21" s="130">
        <f t="shared" si="6"/>
        <v>0</v>
      </c>
      <c r="BT21" s="130">
        <f t="shared" si="6"/>
        <v>0</v>
      </c>
      <c r="BU21" s="130">
        <f t="shared" si="6"/>
        <v>0</v>
      </c>
      <c r="BV21" s="130">
        <f t="shared" si="6"/>
        <v>0</v>
      </c>
      <c r="BW21" s="131">
        <f t="shared" ref="BW21" si="7">BW29</f>
        <v>0</v>
      </c>
      <c r="BX21" s="250" t="s">
        <v>135</v>
      </c>
      <c r="BY21" s="131">
        <f t="shared" ref="BY21" si="8">BY29</f>
        <v>0</v>
      </c>
      <c r="BZ21" s="253" t="s">
        <v>135</v>
      </c>
      <c r="CA21" s="91"/>
    </row>
    <row r="22" spans="1:79" s="6" customFormat="1" ht="43.15" customHeight="1" x14ac:dyDescent="0.2">
      <c r="A22" s="77" t="s">
        <v>905</v>
      </c>
      <c r="B22" s="78" t="s">
        <v>906</v>
      </c>
      <c r="C22" s="93" t="s">
        <v>36</v>
      </c>
      <c r="D22" s="131">
        <f>D82</f>
        <v>93.191000000000003</v>
      </c>
      <c r="E22" s="131">
        <f t="shared" ref="E22:R22" si="9">E82</f>
        <v>0</v>
      </c>
      <c r="F22" s="131">
        <f t="shared" si="9"/>
        <v>93.191000000000003</v>
      </c>
      <c r="G22" s="130">
        <f t="shared" si="9"/>
        <v>0</v>
      </c>
      <c r="H22" s="130">
        <f t="shared" si="9"/>
        <v>0</v>
      </c>
      <c r="I22" s="130">
        <f t="shared" si="9"/>
        <v>0</v>
      </c>
      <c r="J22" s="130">
        <f t="shared" si="9"/>
        <v>0</v>
      </c>
      <c r="K22" s="130">
        <f t="shared" si="9"/>
        <v>4648</v>
      </c>
      <c r="L22" s="131">
        <f t="shared" si="9"/>
        <v>0</v>
      </c>
      <c r="M22" s="261">
        <f t="shared" si="9"/>
        <v>0</v>
      </c>
      <c r="N22" s="130">
        <f t="shared" si="9"/>
        <v>0</v>
      </c>
      <c r="O22" s="130">
        <f t="shared" si="9"/>
        <v>0</v>
      </c>
      <c r="P22" s="130">
        <f t="shared" si="9"/>
        <v>0</v>
      </c>
      <c r="Q22" s="130">
        <f t="shared" si="9"/>
        <v>0</v>
      </c>
      <c r="R22" s="130">
        <f t="shared" si="9"/>
        <v>0</v>
      </c>
      <c r="S22" s="131">
        <f t="shared" ref="S22:BK22" si="10">S82</f>
        <v>0</v>
      </c>
      <c r="T22" s="261">
        <f t="shared" si="10"/>
        <v>0</v>
      </c>
      <c r="U22" s="130">
        <f t="shared" si="10"/>
        <v>0</v>
      </c>
      <c r="V22" s="130">
        <f t="shared" si="10"/>
        <v>0</v>
      </c>
      <c r="W22" s="130">
        <f t="shared" si="10"/>
        <v>0</v>
      </c>
      <c r="X22" s="130">
        <f t="shared" si="10"/>
        <v>0</v>
      </c>
      <c r="Y22" s="130">
        <f t="shared" si="10"/>
        <v>0</v>
      </c>
      <c r="Z22" s="131">
        <f t="shared" si="10"/>
        <v>0</v>
      </c>
      <c r="AA22" s="131">
        <f t="shared" si="10"/>
        <v>0</v>
      </c>
      <c r="AB22" s="130">
        <f t="shared" si="10"/>
        <v>0</v>
      </c>
      <c r="AC22" s="130">
        <f t="shared" si="10"/>
        <v>0</v>
      </c>
      <c r="AD22" s="130">
        <f t="shared" si="10"/>
        <v>0</v>
      </c>
      <c r="AE22" s="130">
        <f t="shared" si="10"/>
        <v>0</v>
      </c>
      <c r="AF22" s="130">
        <f t="shared" si="10"/>
        <v>0</v>
      </c>
      <c r="AG22" s="131">
        <f t="shared" si="10"/>
        <v>0</v>
      </c>
      <c r="AH22" s="131">
        <f t="shared" si="10"/>
        <v>93.191000000000003</v>
      </c>
      <c r="AI22" s="130">
        <f t="shared" si="10"/>
        <v>0</v>
      </c>
      <c r="AJ22" s="130">
        <f t="shared" si="10"/>
        <v>0</v>
      </c>
      <c r="AK22" s="130">
        <f t="shared" si="10"/>
        <v>0</v>
      </c>
      <c r="AL22" s="130">
        <f t="shared" si="10"/>
        <v>0</v>
      </c>
      <c r="AM22" s="130">
        <f t="shared" si="10"/>
        <v>4648</v>
      </c>
      <c r="AN22" s="176">
        <f t="shared" si="10"/>
        <v>0</v>
      </c>
      <c r="AO22" s="131">
        <f t="shared" si="10"/>
        <v>0</v>
      </c>
      <c r="AP22" s="130">
        <f t="shared" si="10"/>
        <v>0</v>
      </c>
      <c r="AQ22" s="130">
        <f t="shared" si="10"/>
        <v>0</v>
      </c>
      <c r="AR22" s="130">
        <f t="shared" si="10"/>
        <v>0</v>
      </c>
      <c r="AS22" s="130">
        <f t="shared" si="10"/>
        <v>0</v>
      </c>
      <c r="AT22" s="130">
        <f t="shared" si="10"/>
        <v>0</v>
      </c>
      <c r="AU22" s="131">
        <f t="shared" si="10"/>
        <v>0</v>
      </c>
      <c r="AV22" s="131">
        <f t="shared" si="10"/>
        <v>0</v>
      </c>
      <c r="AW22" s="130">
        <f t="shared" si="10"/>
        <v>0</v>
      </c>
      <c r="AX22" s="130">
        <f t="shared" si="10"/>
        <v>0</v>
      </c>
      <c r="AY22" s="130">
        <f t="shared" si="10"/>
        <v>0</v>
      </c>
      <c r="AZ22" s="130">
        <f t="shared" si="10"/>
        <v>0</v>
      </c>
      <c r="BA22" s="130">
        <f t="shared" si="10"/>
        <v>0</v>
      </c>
      <c r="BB22" s="131">
        <f t="shared" si="10"/>
        <v>0</v>
      </c>
      <c r="BC22" s="131">
        <f t="shared" si="10"/>
        <v>0</v>
      </c>
      <c r="BD22" s="130">
        <f t="shared" si="10"/>
        <v>0</v>
      </c>
      <c r="BE22" s="130">
        <f t="shared" si="10"/>
        <v>0</v>
      </c>
      <c r="BF22" s="130">
        <f t="shared" si="10"/>
        <v>0</v>
      </c>
      <c r="BG22" s="130">
        <f t="shared" si="10"/>
        <v>0</v>
      </c>
      <c r="BH22" s="130">
        <f t="shared" si="10"/>
        <v>0</v>
      </c>
      <c r="BI22" s="131">
        <f t="shared" si="10"/>
        <v>0</v>
      </c>
      <c r="BJ22" s="131">
        <f>BJ82</f>
        <v>0</v>
      </c>
      <c r="BK22" s="130">
        <f t="shared" si="10"/>
        <v>0</v>
      </c>
      <c r="BL22" s="130">
        <f t="shared" ref="BL22:BV22" si="11">BL82</f>
        <v>0</v>
      </c>
      <c r="BM22" s="130">
        <f t="shared" si="11"/>
        <v>0</v>
      </c>
      <c r="BN22" s="130">
        <f t="shared" si="11"/>
        <v>0</v>
      </c>
      <c r="BO22" s="130">
        <f t="shared" si="11"/>
        <v>0</v>
      </c>
      <c r="BP22" s="131">
        <f t="shared" si="11"/>
        <v>0</v>
      </c>
      <c r="BQ22" s="131">
        <f t="shared" si="11"/>
        <v>0</v>
      </c>
      <c r="BR22" s="130">
        <f t="shared" si="11"/>
        <v>0</v>
      </c>
      <c r="BS22" s="130">
        <f t="shared" si="11"/>
        <v>0</v>
      </c>
      <c r="BT22" s="130">
        <f t="shared" si="11"/>
        <v>0</v>
      </c>
      <c r="BU22" s="130">
        <f t="shared" si="11"/>
        <v>0</v>
      </c>
      <c r="BV22" s="130">
        <f t="shared" si="11"/>
        <v>0</v>
      </c>
      <c r="BW22" s="131">
        <f t="shared" ref="BW22" si="12">BW82</f>
        <v>0</v>
      </c>
      <c r="BX22" s="250" t="s">
        <v>135</v>
      </c>
      <c r="BY22" s="131">
        <f t="shared" ref="BY22" si="13">BY82</f>
        <v>0</v>
      </c>
      <c r="BZ22" s="253" t="s">
        <v>135</v>
      </c>
      <c r="CA22" s="91"/>
    </row>
    <row r="23" spans="1:79" s="6" customFormat="1" ht="65.45" customHeight="1" x14ac:dyDescent="0.2">
      <c r="A23" s="77" t="s">
        <v>907</v>
      </c>
      <c r="B23" s="79" t="s">
        <v>908</v>
      </c>
      <c r="C23" s="93" t="s">
        <v>36</v>
      </c>
      <c r="D23" s="131">
        <f>D148</f>
        <v>0</v>
      </c>
      <c r="E23" s="131">
        <f t="shared" ref="E23:R23" si="14">E148</f>
        <v>0</v>
      </c>
      <c r="F23" s="131">
        <f t="shared" si="14"/>
        <v>0</v>
      </c>
      <c r="G23" s="130">
        <f t="shared" si="14"/>
        <v>0</v>
      </c>
      <c r="H23" s="130">
        <f t="shared" si="14"/>
        <v>0</v>
      </c>
      <c r="I23" s="130">
        <f t="shared" si="14"/>
        <v>0</v>
      </c>
      <c r="J23" s="130">
        <f t="shared" si="14"/>
        <v>0</v>
      </c>
      <c r="K23" s="130">
        <f t="shared" si="14"/>
        <v>0</v>
      </c>
      <c r="L23" s="131">
        <f t="shared" si="14"/>
        <v>0</v>
      </c>
      <c r="M23" s="261">
        <f t="shared" si="14"/>
        <v>0</v>
      </c>
      <c r="N23" s="130">
        <f t="shared" si="14"/>
        <v>0</v>
      </c>
      <c r="O23" s="130">
        <f t="shared" si="14"/>
        <v>0</v>
      </c>
      <c r="P23" s="130">
        <f t="shared" si="14"/>
        <v>0</v>
      </c>
      <c r="Q23" s="130">
        <f t="shared" si="14"/>
        <v>0</v>
      </c>
      <c r="R23" s="130">
        <f t="shared" si="14"/>
        <v>0</v>
      </c>
      <c r="S23" s="131">
        <f t="shared" ref="S23:BK23" si="15">S148</f>
        <v>0</v>
      </c>
      <c r="T23" s="261">
        <f t="shared" si="15"/>
        <v>0</v>
      </c>
      <c r="U23" s="130">
        <f t="shared" si="15"/>
        <v>0</v>
      </c>
      <c r="V23" s="130">
        <f t="shared" si="15"/>
        <v>0</v>
      </c>
      <c r="W23" s="130">
        <f t="shared" si="15"/>
        <v>0</v>
      </c>
      <c r="X23" s="130">
        <f t="shared" si="15"/>
        <v>0</v>
      </c>
      <c r="Y23" s="130">
        <f t="shared" si="15"/>
        <v>0</v>
      </c>
      <c r="Z23" s="131">
        <f t="shared" si="15"/>
        <v>0</v>
      </c>
      <c r="AA23" s="131">
        <f t="shared" si="15"/>
        <v>0</v>
      </c>
      <c r="AB23" s="130">
        <f t="shared" si="15"/>
        <v>0</v>
      </c>
      <c r="AC23" s="130">
        <f t="shared" si="15"/>
        <v>0</v>
      </c>
      <c r="AD23" s="130">
        <f t="shared" si="15"/>
        <v>0</v>
      </c>
      <c r="AE23" s="130">
        <f t="shared" si="15"/>
        <v>0</v>
      </c>
      <c r="AF23" s="130">
        <f t="shared" si="15"/>
        <v>0</v>
      </c>
      <c r="AG23" s="131">
        <f t="shared" si="15"/>
        <v>0</v>
      </c>
      <c r="AH23" s="131">
        <f t="shared" si="15"/>
        <v>0</v>
      </c>
      <c r="AI23" s="130">
        <f t="shared" si="15"/>
        <v>0</v>
      </c>
      <c r="AJ23" s="130">
        <f t="shared" si="15"/>
        <v>0</v>
      </c>
      <c r="AK23" s="130">
        <f t="shared" si="15"/>
        <v>0</v>
      </c>
      <c r="AL23" s="130">
        <f t="shared" si="15"/>
        <v>0</v>
      </c>
      <c r="AM23" s="130">
        <f t="shared" si="15"/>
        <v>0</v>
      </c>
      <c r="AN23" s="176">
        <f t="shared" si="15"/>
        <v>0</v>
      </c>
      <c r="AO23" s="131">
        <f t="shared" si="15"/>
        <v>0</v>
      </c>
      <c r="AP23" s="130">
        <f t="shared" si="15"/>
        <v>0</v>
      </c>
      <c r="AQ23" s="130">
        <f t="shared" si="15"/>
        <v>0</v>
      </c>
      <c r="AR23" s="130">
        <f t="shared" si="15"/>
        <v>0</v>
      </c>
      <c r="AS23" s="130">
        <f t="shared" si="15"/>
        <v>0</v>
      </c>
      <c r="AT23" s="130">
        <f t="shared" si="15"/>
        <v>0</v>
      </c>
      <c r="AU23" s="131">
        <f t="shared" si="15"/>
        <v>0</v>
      </c>
      <c r="AV23" s="131">
        <f t="shared" si="15"/>
        <v>0</v>
      </c>
      <c r="AW23" s="130">
        <f t="shared" si="15"/>
        <v>0</v>
      </c>
      <c r="AX23" s="130">
        <f t="shared" si="15"/>
        <v>0</v>
      </c>
      <c r="AY23" s="130">
        <f t="shared" si="15"/>
        <v>0</v>
      </c>
      <c r="AZ23" s="130">
        <f t="shared" si="15"/>
        <v>0</v>
      </c>
      <c r="BA23" s="130">
        <f t="shared" si="15"/>
        <v>0</v>
      </c>
      <c r="BB23" s="131">
        <f t="shared" si="15"/>
        <v>0</v>
      </c>
      <c r="BC23" s="131">
        <f t="shared" si="15"/>
        <v>0</v>
      </c>
      <c r="BD23" s="130">
        <f t="shared" si="15"/>
        <v>0</v>
      </c>
      <c r="BE23" s="130">
        <f t="shared" si="15"/>
        <v>0</v>
      </c>
      <c r="BF23" s="130">
        <f t="shared" si="15"/>
        <v>0</v>
      </c>
      <c r="BG23" s="130">
        <f t="shared" si="15"/>
        <v>0</v>
      </c>
      <c r="BH23" s="130">
        <f t="shared" si="15"/>
        <v>0</v>
      </c>
      <c r="BI23" s="131">
        <f t="shared" si="15"/>
        <v>0</v>
      </c>
      <c r="BJ23" s="131">
        <f t="shared" si="15"/>
        <v>0</v>
      </c>
      <c r="BK23" s="130">
        <f t="shared" si="15"/>
        <v>0</v>
      </c>
      <c r="BL23" s="130">
        <f t="shared" ref="BL23:BV23" si="16">BL148</f>
        <v>0</v>
      </c>
      <c r="BM23" s="130">
        <f t="shared" si="16"/>
        <v>0</v>
      </c>
      <c r="BN23" s="130">
        <f t="shared" si="16"/>
        <v>0</v>
      </c>
      <c r="BO23" s="130">
        <f t="shared" si="16"/>
        <v>0</v>
      </c>
      <c r="BP23" s="131">
        <f t="shared" si="16"/>
        <v>0</v>
      </c>
      <c r="BQ23" s="131">
        <f t="shared" si="16"/>
        <v>0</v>
      </c>
      <c r="BR23" s="130">
        <f t="shared" si="16"/>
        <v>0</v>
      </c>
      <c r="BS23" s="130">
        <f t="shared" si="16"/>
        <v>0</v>
      </c>
      <c r="BT23" s="130">
        <f t="shared" si="16"/>
        <v>0</v>
      </c>
      <c r="BU23" s="130">
        <f t="shared" si="16"/>
        <v>0</v>
      </c>
      <c r="BV23" s="130">
        <f t="shared" si="16"/>
        <v>0</v>
      </c>
      <c r="BW23" s="131">
        <f t="shared" ref="BW23" si="17">BW148</f>
        <v>0</v>
      </c>
      <c r="BX23" s="250" t="s">
        <v>135</v>
      </c>
      <c r="BY23" s="131">
        <f t="shared" ref="BY23" si="18">BY148</f>
        <v>0</v>
      </c>
      <c r="BZ23" s="253" t="s">
        <v>135</v>
      </c>
      <c r="CA23" s="92"/>
    </row>
    <row r="24" spans="1:79" s="6" customFormat="1" ht="38.25" x14ac:dyDescent="0.2">
      <c r="A24" s="77" t="s">
        <v>909</v>
      </c>
      <c r="B24" s="78" t="s">
        <v>910</v>
      </c>
      <c r="C24" s="93" t="s">
        <v>36</v>
      </c>
      <c r="D24" s="131">
        <f>D157</f>
        <v>0.60163583333333337</v>
      </c>
      <c r="E24" s="131">
        <f t="shared" ref="E24:R24" si="19">E157</f>
        <v>0</v>
      </c>
      <c r="F24" s="131">
        <f t="shared" si="19"/>
        <v>0.60163583333333337</v>
      </c>
      <c r="G24" s="130">
        <f t="shared" si="19"/>
        <v>0</v>
      </c>
      <c r="H24" s="130">
        <f t="shared" si="19"/>
        <v>0</v>
      </c>
      <c r="I24" s="92">
        <f t="shared" si="19"/>
        <v>5.0000000000000001E-3</v>
      </c>
      <c r="J24" s="130">
        <f t="shared" si="19"/>
        <v>0</v>
      </c>
      <c r="K24" s="130">
        <f t="shared" si="19"/>
        <v>0</v>
      </c>
      <c r="L24" s="131">
        <f t="shared" si="19"/>
        <v>0</v>
      </c>
      <c r="M24" s="261">
        <f t="shared" si="19"/>
        <v>0</v>
      </c>
      <c r="N24" s="130">
        <f t="shared" si="19"/>
        <v>0</v>
      </c>
      <c r="O24" s="130">
        <f t="shared" si="19"/>
        <v>0</v>
      </c>
      <c r="P24" s="130">
        <f t="shared" si="19"/>
        <v>0</v>
      </c>
      <c r="Q24" s="130">
        <f t="shared" si="19"/>
        <v>0</v>
      </c>
      <c r="R24" s="130">
        <f t="shared" si="19"/>
        <v>0</v>
      </c>
      <c r="S24" s="131">
        <f t="shared" ref="S24:BK24" si="20">S157</f>
        <v>0</v>
      </c>
      <c r="T24" s="261">
        <f t="shared" si="20"/>
        <v>0</v>
      </c>
      <c r="U24" s="130">
        <f t="shared" si="20"/>
        <v>0</v>
      </c>
      <c r="V24" s="130">
        <f t="shared" si="20"/>
        <v>0</v>
      </c>
      <c r="W24" s="130">
        <f t="shared" si="20"/>
        <v>0</v>
      </c>
      <c r="X24" s="130">
        <f t="shared" si="20"/>
        <v>0</v>
      </c>
      <c r="Y24" s="130">
        <f t="shared" si="20"/>
        <v>0</v>
      </c>
      <c r="Z24" s="131">
        <f t="shared" si="20"/>
        <v>0</v>
      </c>
      <c r="AA24" s="131">
        <f t="shared" si="20"/>
        <v>0</v>
      </c>
      <c r="AB24" s="130">
        <f t="shared" si="20"/>
        <v>0</v>
      </c>
      <c r="AC24" s="130">
        <f t="shared" si="20"/>
        <v>0</v>
      </c>
      <c r="AD24" s="130">
        <f t="shared" si="20"/>
        <v>0</v>
      </c>
      <c r="AE24" s="130">
        <f t="shared" si="20"/>
        <v>0</v>
      </c>
      <c r="AF24" s="130">
        <f t="shared" si="20"/>
        <v>0</v>
      </c>
      <c r="AG24" s="131">
        <f t="shared" si="20"/>
        <v>0</v>
      </c>
      <c r="AH24" s="131">
        <f t="shared" si="20"/>
        <v>0.60163583333333337</v>
      </c>
      <c r="AI24" s="130">
        <f t="shared" si="20"/>
        <v>0</v>
      </c>
      <c r="AJ24" s="130">
        <f t="shared" si="20"/>
        <v>0</v>
      </c>
      <c r="AK24" s="92">
        <f t="shared" si="20"/>
        <v>5.0000000000000001E-3</v>
      </c>
      <c r="AL24" s="130">
        <f t="shared" si="20"/>
        <v>0</v>
      </c>
      <c r="AM24" s="130">
        <f t="shared" si="20"/>
        <v>0</v>
      </c>
      <c r="AN24" s="176">
        <f t="shared" si="20"/>
        <v>0</v>
      </c>
      <c r="AO24" s="131">
        <f t="shared" si="20"/>
        <v>0</v>
      </c>
      <c r="AP24" s="130">
        <f t="shared" si="20"/>
        <v>0</v>
      </c>
      <c r="AQ24" s="130">
        <f t="shared" si="20"/>
        <v>0</v>
      </c>
      <c r="AR24" s="130">
        <f t="shared" si="20"/>
        <v>0</v>
      </c>
      <c r="AS24" s="130">
        <f t="shared" si="20"/>
        <v>0</v>
      </c>
      <c r="AT24" s="130">
        <f t="shared" si="20"/>
        <v>0</v>
      </c>
      <c r="AU24" s="131">
        <f t="shared" si="20"/>
        <v>0</v>
      </c>
      <c r="AV24" s="131">
        <f t="shared" si="20"/>
        <v>0</v>
      </c>
      <c r="AW24" s="130">
        <f t="shared" si="20"/>
        <v>0</v>
      </c>
      <c r="AX24" s="130">
        <f t="shared" si="20"/>
        <v>0</v>
      </c>
      <c r="AY24" s="130">
        <f t="shared" si="20"/>
        <v>0</v>
      </c>
      <c r="AZ24" s="130">
        <f t="shared" si="20"/>
        <v>0</v>
      </c>
      <c r="BA24" s="130">
        <f t="shared" si="20"/>
        <v>0</v>
      </c>
      <c r="BB24" s="131">
        <f t="shared" si="20"/>
        <v>0</v>
      </c>
      <c r="BC24" s="131">
        <f t="shared" si="20"/>
        <v>0</v>
      </c>
      <c r="BD24" s="130">
        <f t="shared" si="20"/>
        <v>0</v>
      </c>
      <c r="BE24" s="130">
        <f t="shared" si="20"/>
        <v>0</v>
      </c>
      <c r="BF24" s="130">
        <f t="shared" si="20"/>
        <v>0</v>
      </c>
      <c r="BG24" s="130">
        <f t="shared" si="20"/>
        <v>0</v>
      </c>
      <c r="BH24" s="130">
        <f t="shared" si="20"/>
        <v>0</v>
      </c>
      <c r="BI24" s="131">
        <f t="shared" si="20"/>
        <v>0</v>
      </c>
      <c r="BJ24" s="131">
        <f t="shared" si="20"/>
        <v>0</v>
      </c>
      <c r="BK24" s="130">
        <f t="shared" si="20"/>
        <v>0</v>
      </c>
      <c r="BL24" s="130">
        <f t="shared" ref="BL24:BV24" si="21">BL157</f>
        <v>0</v>
      </c>
      <c r="BM24" s="130">
        <f t="shared" si="21"/>
        <v>0</v>
      </c>
      <c r="BN24" s="130">
        <f t="shared" si="21"/>
        <v>0</v>
      </c>
      <c r="BO24" s="130">
        <f t="shared" si="21"/>
        <v>0</v>
      </c>
      <c r="BP24" s="131">
        <f t="shared" si="21"/>
        <v>0</v>
      </c>
      <c r="BQ24" s="131">
        <f t="shared" si="21"/>
        <v>0</v>
      </c>
      <c r="BR24" s="130">
        <f t="shared" si="21"/>
        <v>0</v>
      </c>
      <c r="BS24" s="130">
        <f t="shared" si="21"/>
        <v>0</v>
      </c>
      <c r="BT24" s="130">
        <f t="shared" si="21"/>
        <v>0</v>
      </c>
      <c r="BU24" s="130">
        <f t="shared" si="21"/>
        <v>0</v>
      </c>
      <c r="BV24" s="130">
        <f t="shared" si="21"/>
        <v>0</v>
      </c>
      <c r="BW24" s="131">
        <f t="shared" ref="BW24" si="22">BW157</f>
        <v>0</v>
      </c>
      <c r="BX24" s="250" t="s">
        <v>135</v>
      </c>
      <c r="BY24" s="131">
        <f t="shared" ref="BY24" si="23">BY157</f>
        <v>0</v>
      </c>
      <c r="BZ24" s="253" t="s">
        <v>135</v>
      </c>
      <c r="CA24" s="92"/>
    </row>
    <row r="25" spans="1:79" s="6" customFormat="1" ht="38.25" x14ac:dyDescent="0.2">
      <c r="A25" s="77" t="s">
        <v>911</v>
      </c>
      <c r="B25" s="78" t="s">
        <v>912</v>
      </c>
      <c r="C25" s="93" t="s">
        <v>36</v>
      </c>
      <c r="D25" s="131">
        <f>D164</f>
        <v>0</v>
      </c>
      <c r="E25" s="131">
        <f t="shared" ref="E25:R25" si="24">E164</f>
        <v>0</v>
      </c>
      <c r="F25" s="131">
        <f t="shared" si="24"/>
        <v>0</v>
      </c>
      <c r="G25" s="130">
        <f t="shared" si="24"/>
        <v>0</v>
      </c>
      <c r="H25" s="130">
        <f t="shared" si="24"/>
        <v>0</v>
      </c>
      <c r="I25" s="130">
        <f t="shared" si="24"/>
        <v>0</v>
      </c>
      <c r="J25" s="130">
        <f t="shared" si="24"/>
        <v>0</v>
      </c>
      <c r="K25" s="130">
        <f t="shared" si="24"/>
        <v>0</v>
      </c>
      <c r="L25" s="131">
        <f t="shared" si="24"/>
        <v>0</v>
      </c>
      <c r="M25" s="261">
        <f t="shared" si="24"/>
        <v>0</v>
      </c>
      <c r="N25" s="130">
        <f t="shared" si="24"/>
        <v>0</v>
      </c>
      <c r="O25" s="130">
        <f t="shared" si="24"/>
        <v>0</v>
      </c>
      <c r="P25" s="130">
        <f t="shared" si="24"/>
        <v>0</v>
      </c>
      <c r="Q25" s="130">
        <f t="shared" si="24"/>
        <v>0</v>
      </c>
      <c r="R25" s="130">
        <f t="shared" si="24"/>
        <v>0</v>
      </c>
      <c r="S25" s="131">
        <f t="shared" ref="S25:BK25" si="25">S164</f>
        <v>0</v>
      </c>
      <c r="T25" s="261">
        <f t="shared" si="25"/>
        <v>0</v>
      </c>
      <c r="U25" s="130">
        <f t="shared" si="25"/>
        <v>0</v>
      </c>
      <c r="V25" s="130">
        <f t="shared" si="25"/>
        <v>0</v>
      </c>
      <c r="W25" s="130">
        <f t="shared" si="25"/>
        <v>0</v>
      </c>
      <c r="X25" s="130">
        <f t="shared" si="25"/>
        <v>0</v>
      </c>
      <c r="Y25" s="130">
        <f t="shared" si="25"/>
        <v>0</v>
      </c>
      <c r="Z25" s="131">
        <f t="shared" si="25"/>
        <v>0</v>
      </c>
      <c r="AA25" s="131">
        <f t="shared" si="25"/>
        <v>0</v>
      </c>
      <c r="AB25" s="130">
        <f t="shared" si="25"/>
        <v>0</v>
      </c>
      <c r="AC25" s="130">
        <f t="shared" si="25"/>
        <v>0</v>
      </c>
      <c r="AD25" s="130">
        <f t="shared" si="25"/>
        <v>0</v>
      </c>
      <c r="AE25" s="130">
        <f t="shared" si="25"/>
        <v>0</v>
      </c>
      <c r="AF25" s="130">
        <f t="shared" si="25"/>
        <v>0</v>
      </c>
      <c r="AG25" s="131">
        <f t="shared" si="25"/>
        <v>0</v>
      </c>
      <c r="AH25" s="131">
        <f t="shared" si="25"/>
        <v>0</v>
      </c>
      <c r="AI25" s="130">
        <f t="shared" si="25"/>
        <v>0</v>
      </c>
      <c r="AJ25" s="130">
        <f t="shared" si="25"/>
        <v>0</v>
      </c>
      <c r="AK25" s="130">
        <f t="shared" si="25"/>
        <v>0</v>
      </c>
      <c r="AL25" s="130">
        <f t="shared" si="25"/>
        <v>0</v>
      </c>
      <c r="AM25" s="130">
        <f t="shared" si="25"/>
        <v>0</v>
      </c>
      <c r="AN25" s="176">
        <f t="shared" si="25"/>
        <v>0</v>
      </c>
      <c r="AO25" s="131">
        <f t="shared" si="25"/>
        <v>0</v>
      </c>
      <c r="AP25" s="130">
        <f t="shared" si="25"/>
        <v>0</v>
      </c>
      <c r="AQ25" s="130">
        <f t="shared" si="25"/>
        <v>0</v>
      </c>
      <c r="AR25" s="130">
        <f t="shared" si="25"/>
        <v>0</v>
      </c>
      <c r="AS25" s="130">
        <f t="shared" si="25"/>
        <v>0</v>
      </c>
      <c r="AT25" s="130">
        <f t="shared" si="25"/>
        <v>0</v>
      </c>
      <c r="AU25" s="131">
        <f t="shared" si="25"/>
        <v>0</v>
      </c>
      <c r="AV25" s="131">
        <f t="shared" si="25"/>
        <v>0</v>
      </c>
      <c r="AW25" s="130">
        <f t="shared" si="25"/>
        <v>0</v>
      </c>
      <c r="AX25" s="130">
        <f t="shared" si="25"/>
        <v>0</v>
      </c>
      <c r="AY25" s="130">
        <f t="shared" si="25"/>
        <v>0</v>
      </c>
      <c r="AZ25" s="130">
        <f t="shared" si="25"/>
        <v>0</v>
      </c>
      <c r="BA25" s="130">
        <f t="shared" si="25"/>
        <v>0</v>
      </c>
      <c r="BB25" s="131">
        <f t="shared" si="25"/>
        <v>0</v>
      </c>
      <c r="BC25" s="131">
        <f t="shared" si="25"/>
        <v>0</v>
      </c>
      <c r="BD25" s="130">
        <f t="shared" si="25"/>
        <v>0</v>
      </c>
      <c r="BE25" s="130">
        <f t="shared" si="25"/>
        <v>0</v>
      </c>
      <c r="BF25" s="130">
        <f t="shared" si="25"/>
        <v>0</v>
      </c>
      <c r="BG25" s="130">
        <f t="shared" si="25"/>
        <v>0</v>
      </c>
      <c r="BH25" s="130">
        <f t="shared" si="25"/>
        <v>0</v>
      </c>
      <c r="BI25" s="131">
        <f t="shared" si="25"/>
        <v>0</v>
      </c>
      <c r="BJ25" s="131">
        <f t="shared" si="25"/>
        <v>0</v>
      </c>
      <c r="BK25" s="130">
        <f t="shared" si="25"/>
        <v>0</v>
      </c>
      <c r="BL25" s="130">
        <f t="shared" ref="BL25:BV25" si="26">BL164</f>
        <v>0</v>
      </c>
      <c r="BM25" s="130">
        <f t="shared" si="26"/>
        <v>0</v>
      </c>
      <c r="BN25" s="130">
        <f t="shared" si="26"/>
        <v>0</v>
      </c>
      <c r="BO25" s="130">
        <f t="shared" si="26"/>
        <v>0</v>
      </c>
      <c r="BP25" s="131">
        <f t="shared" si="26"/>
        <v>0</v>
      </c>
      <c r="BQ25" s="131">
        <f t="shared" si="26"/>
        <v>0</v>
      </c>
      <c r="BR25" s="130">
        <f t="shared" si="26"/>
        <v>0</v>
      </c>
      <c r="BS25" s="130">
        <f t="shared" si="26"/>
        <v>0</v>
      </c>
      <c r="BT25" s="130">
        <f t="shared" si="26"/>
        <v>0</v>
      </c>
      <c r="BU25" s="130">
        <f t="shared" si="26"/>
        <v>0</v>
      </c>
      <c r="BV25" s="130">
        <f t="shared" si="26"/>
        <v>0</v>
      </c>
      <c r="BW25" s="131">
        <f t="shared" ref="BW25" si="27">BW164</f>
        <v>0</v>
      </c>
      <c r="BX25" s="250" t="s">
        <v>135</v>
      </c>
      <c r="BY25" s="131">
        <f t="shared" ref="BY25" si="28">BY164</f>
        <v>0</v>
      </c>
      <c r="BZ25" s="253" t="s">
        <v>135</v>
      </c>
      <c r="CA25" s="92"/>
    </row>
    <row r="26" spans="1:79" s="6" customFormat="1" ht="33" customHeight="1" x14ac:dyDescent="0.2">
      <c r="A26" s="77" t="s">
        <v>913</v>
      </c>
      <c r="B26" s="78" t="s">
        <v>914</v>
      </c>
      <c r="C26" s="93" t="s">
        <v>36</v>
      </c>
      <c r="D26" s="131">
        <f>D168</f>
        <v>14.283379166666668</v>
      </c>
      <c r="E26" s="131">
        <f t="shared" ref="E26:R26" si="29">E168</f>
        <v>0</v>
      </c>
      <c r="F26" s="131">
        <f t="shared" si="29"/>
        <v>14.283379166666668</v>
      </c>
      <c r="G26" s="130">
        <f t="shared" si="29"/>
        <v>0</v>
      </c>
      <c r="H26" s="130">
        <f t="shared" si="29"/>
        <v>0</v>
      </c>
      <c r="I26" s="130">
        <f t="shared" si="29"/>
        <v>0</v>
      </c>
      <c r="J26" s="130">
        <f t="shared" si="29"/>
        <v>0</v>
      </c>
      <c r="K26" s="130">
        <f t="shared" si="29"/>
        <v>12</v>
      </c>
      <c r="L26" s="131">
        <f t="shared" si="29"/>
        <v>0</v>
      </c>
      <c r="M26" s="261">
        <f t="shared" si="29"/>
        <v>0</v>
      </c>
      <c r="N26" s="130">
        <f t="shared" si="29"/>
        <v>0</v>
      </c>
      <c r="O26" s="130">
        <f t="shared" si="29"/>
        <v>0</v>
      </c>
      <c r="P26" s="130">
        <f t="shared" si="29"/>
        <v>0</v>
      </c>
      <c r="Q26" s="130">
        <f t="shared" si="29"/>
        <v>0</v>
      </c>
      <c r="R26" s="130">
        <f t="shared" si="29"/>
        <v>0</v>
      </c>
      <c r="S26" s="131">
        <f t="shared" ref="S26:BK26" si="30">S168</f>
        <v>0</v>
      </c>
      <c r="T26" s="261">
        <f t="shared" si="30"/>
        <v>0</v>
      </c>
      <c r="U26" s="130">
        <f t="shared" si="30"/>
        <v>0</v>
      </c>
      <c r="V26" s="130">
        <f t="shared" si="30"/>
        <v>0</v>
      </c>
      <c r="W26" s="130">
        <f t="shared" si="30"/>
        <v>0</v>
      </c>
      <c r="X26" s="130">
        <f t="shared" si="30"/>
        <v>0</v>
      </c>
      <c r="Y26" s="130">
        <f t="shared" si="30"/>
        <v>0</v>
      </c>
      <c r="Z26" s="131">
        <f t="shared" si="30"/>
        <v>0</v>
      </c>
      <c r="AA26" s="131">
        <f t="shared" si="30"/>
        <v>14.283379166666668</v>
      </c>
      <c r="AB26" s="130">
        <f t="shared" si="30"/>
        <v>0</v>
      </c>
      <c r="AC26" s="130">
        <f t="shared" si="30"/>
        <v>0</v>
      </c>
      <c r="AD26" s="130">
        <f t="shared" si="30"/>
        <v>0</v>
      </c>
      <c r="AE26" s="130">
        <f t="shared" si="30"/>
        <v>0</v>
      </c>
      <c r="AF26" s="130">
        <f t="shared" si="30"/>
        <v>12</v>
      </c>
      <c r="AG26" s="131">
        <f t="shared" si="30"/>
        <v>0</v>
      </c>
      <c r="AH26" s="131">
        <f t="shared" si="30"/>
        <v>0</v>
      </c>
      <c r="AI26" s="130">
        <f t="shared" si="30"/>
        <v>0</v>
      </c>
      <c r="AJ26" s="130">
        <f t="shared" si="30"/>
        <v>0</v>
      </c>
      <c r="AK26" s="130">
        <f t="shared" si="30"/>
        <v>0</v>
      </c>
      <c r="AL26" s="130">
        <f t="shared" si="30"/>
        <v>0</v>
      </c>
      <c r="AM26" s="130">
        <f t="shared" si="30"/>
        <v>0</v>
      </c>
      <c r="AN26" s="176">
        <f t="shared" si="30"/>
        <v>0</v>
      </c>
      <c r="AO26" s="131">
        <f t="shared" si="30"/>
        <v>1.083</v>
      </c>
      <c r="AP26" s="130">
        <f t="shared" si="30"/>
        <v>0</v>
      </c>
      <c r="AQ26" s="130">
        <f t="shared" si="30"/>
        <v>0</v>
      </c>
      <c r="AR26" s="130">
        <f t="shared" si="30"/>
        <v>0</v>
      </c>
      <c r="AS26" s="130">
        <f t="shared" si="30"/>
        <v>0</v>
      </c>
      <c r="AT26" s="130">
        <f t="shared" si="30"/>
        <v>1</v>
      </c>
      <c r="AU26" s="131">
        <f t="shared" si="30"/>
        <v>0</v>
      </c>
      <c r="AV26" s="131">
        <f t="shared" si="30"/>
        <v>0</v>
      </c>
      <c r="AW26" s="130">
        <f t="shared" si="30"/>
        <v>0</v>
      </c>
      <c r="AX26" s="130">
        <f t="shared" si="30"/>
        <v>0</v>
      </c>
      <c r="AY26" s="130">
        <f t="shared" si="30"/>
        <v>0</v>
      </c>
      <c r="AZ26" s="130">
        <f t="shared" si="30"/>
        <v>0</v>
      </c>
      <c r="BA26" s="130">
        <f t="shared" si="30"/>
        <v>0</v>
      </c>
      <c r="BB26" s="131">
        <f t="shared" si="30"/>
        <v>0</v>
      </c>
      <c r="BC26" s="131">
        <f t="shared" si="30"/>
        <v>1.083</v>
      </c>
      <c r="BD26" s="130">
        <f t="shared" si="30"/>
        <v>0</v>
      </c>
      <c r="BE26" s="130">
        <f t="shared" si="30"/>
        <v>0</v>
      </c>
      <c r="BF26" s="130">
        <f t="shared" si="30"/>
        <v>0</v>
      </c>
      <c r="BG26" s="130">
        <f t="shared" si="30"/>
        <v>0</v>
      </c>
      <c r="BH26" s="130">
        <f t="shared" si="30"/>
        <v>1</v>
      </c>
      <c r="BI26" s="131">
        <f t="shared" si="30"/>
        <v>0</v>
      </c>
      <c r="BJ26" s="131">
        <f t="shared" si="30"/>
        <v>0</v>
      </c>
      <c r="BK26" s="130">
        <f t="shared" si="30"/>
        <v>0</v>
      </c>
      <c r="BL26" s="130">
        <f t="shared" ref="BL26:BV26" si="31">BL168</f>
        <v>0</v>
      </c>
      <c r="BM26" s="130">
        <f t="shared" si="31"/>
        <v>0</v>
      </c>
      <c r="BN26" s="130">
        <f t="shared" si="31"/>
        <v>0</v>
      </c>
      <c r="BO26" s="130">
        <f t="shared" si="31"/>
        <v>0</v>
      </c>
      <c r="BP26" s="131">
        <f t="shared" si="31"/>
        <v>0</v>
      </c>
      <c r="BQ26" s="131">
        <f t="shared" si="31"/>
        <v>0</v>
      </c>
      <c r="BR26" s="130">
        <f t="shared" si="31"/>
        <v>0</v>
      </c>
      <c r="BS26" s="130">
        <f t="shared" si="31"/>
        <v>0</v>
      </c>
      <c r="BT26" s="130">
        <f t="shared" si="31"/>
        <v>0</v>
      </c>
      <c r="BU26" s="130">
        <f t="shared" si="31"/>
        <v>0</v>
      </c>
      <c r="BV26" s="130">
        <f t="shared" si="31"/>
        <v>0</v>
      </c>
      <c r="BW26" s="131">
        <f t="shared" ref="BW26" si="32">BW168</f>
        <v>0</v>
      </c>
      <c r="BX26" s="228">
        <f t="shared" ref="BX26" si="33">IFERROR(AN26/E26,0%)</f>
        <v>0</v>
      </c>
      <c r="BY26" s="131">
        <f t="shared" ref="BY26" si="34">BY168</f>
        <v>1.083</v>
      </c>
      <c r="BZ26" s="253" t="s">
        <v>135</v>
      </c>
      <c r="CA26" s="92"/>
    </row>
    <row r="27" spans="1:79" s="6" customFormat="1" ht="7.9" customHeight="1" x14ac:dyDescent="0.2">
      <c r="A27" s="77"/>
      <c r="B27" s="78"/>
      <c r="C27" s="95"/>
      <c r="D27" s="90"/>
      <c r="E27" s="90"/>
      <c r="F27" s="90"/>
      <c r="G27" s="132"/>
      <c r="H27" s="132"/>
      <c r="I27" s="132"/>
      <c r="J27" s="132"/>
      <c r="K27" s="90"/>
      <c r="L27" s="90"/>
      <c r="M27" s="262"/>
      <c r="N27" s="132"/>
      <c r="O27" s="132"/>
      <c r="P27" s="132"/>
      <c r="Q27" s="132"/>
      <c r="R27" s="132"/>
      <c r="S27" s="90"/>
      <c r="T27" s="262"/>
      <c r="U27" s="132"/>
      <c r="V27" s="132"/>
      <c r="W27" s="132"/>
      <c r="X27" s="132"/>
      <c r="Y27" s="132"/>
      <c r="Z27" s="90"/>
      <c r="AA27" s="90"/>
      <c r="AB27" s="132"/>
      <c r="AC27" s="132"/>
      <c r="AD27" s="132"/>
      <c r="AE27" s="132"/>
      <c r="AF27" s="132"/>
      <c r="AG27" s="90"/>
      <c r="AH27" s="90"/>
      <c r="AI27" s="132"/>
      <c r="AJ27" s="132"/>
      <c r="AK27" s="132"/>
      <c r="AL27" s="132"/>
      <c r="AM27" s="132"/>
      <c r="AN27" s="271"/>
      <c r="AO27" s="90"/>
      <c r="AP27" s="132"/>
      <c r="AQ27" s="132"/>
      <c r="AR27" s="132"/>
      <c r="AS27" s="132"/>
      <c r="AT27" s="132"/>
      <c r="AU27" s="90"/>
      <c r="AV27" s="90"/>
      <c r="AW27" s="132"/>
      <c r="AX27" s="132"/>
      <c r="AY27" s="132"/>
      <c r="AZ27" s="132"/>
      <c r="BA27" s="132"/>
      <c r="BB27" s="90"/>
      <c r="BC27" s="90"/>
      <c r="BD27" s="132"/>
      <c r="BE27" s="132"/>
      <c r="BF27" s="132"/>
      <c r="BG27" s="132"/>
      <c r="BH27" s="132"/>
      <c r="BI27" s="90"/>
      <c r="BJ27" s="90"/>
      <c r="BK27" s="132"/>
      <c r="BL27" s="132"/>
      <c r="BM27" s="132"/>
      <c r="BN27" s="132"/>
      <c r="BO27" s="132"/>
      <c r="BP27" s="90"/>
      <c r="BQ27" s="90"/>
      <c r="BR27" s="132"/>
      <c r="BS27" s="132"/>
      <c r="BT27" s="132"/>
      <c r="BU27" s="132"/>
      <c r="BV27" s="132"/>
      <c r="BW27" s="90"/>
      <c r="BX27" s="90"/>
      <c r="BY27" s="90"/>
      <c r="BZ27" s="253" t="s">
        <v>135</v>
      </c>
      <c r="CA27" s="90"/>
    </row>
    <row r="28" spans="1:79" s="6" customFormat="1" ht="12.75" x14ac:dyDescent="0.2">
      <c r="A28" s="77" t="s">
        <v>915</v>
      </c>
      <c r="B28" s="78" t="s">
        <v>916</v>
      </c>
      <c r="C28" s="95"/>
      <c r="D28" s="90"/>
      <c r="E28" s="90"/>
      <c r="F28" s="90"/>
      <c r="G28" s="132"/>
      <c r="H28" s="132"/>
      <c r="I28" s="132"/>
      <c r="J28" s="132"/>
      <c r="K28" s="90"/>
      <c r="L28" s="90"/>
      <c r="M28" s="262"/>
      <c r="N28" s="132"/>
      <c r="O28" s="132"/>
      <c r="P28" s="132"/>
      <c r="Q28" s="132"/>
      <c r="R28" s="132"/>
      <c r="S28" s="90"/>
      <c r="T28" s="262"/>
      <c r="U28" s="132"/>
      <c r="V28" s="132"/>
      <c r="W28" s="132"/>
      <c r="X28" s="132"/>
      <c r="Y28" s="132"/>
      <c r="Z28" s="90"/>
      <c r="AA28" s="90"/>
      <c r="AB28" s="132"/>
      <c r="AC28" s="132"/>
      <c r="AD28" s="132"/>
      <c r="AE28" s="132"/>
      <c r="AF28" s="132"/>
      <c r="AG28" s="90"/>
      <c r="AH28" s="90"/>
      <c r="AI28" s="132"/>
      <c r="AJ28" s="132"/>
      <c r="AK28" s="132"/>
      <c r="AL28" s="132"/>
      <c r="AM28" s="132"/>
      <c r="AN28" s="271"/>
      <c r="AO28" s="90"/>
      <c r="AP28" s="132"/>
      <c r="AQ28" s="132"/>
      <c r="AR28" s="132"/>
      <c r="AS28" s="132"/>
      <c r="AT28" s="132"/>
      <c r="AU28" s="90"/>
      <c r="AV28" s="90"/>
      <c r="AW28" s="132"/>
      <c r="AX28" s="132"/>
      <c r="AY28" s="132"/>
      <c r="AZ28" s="132"/>
      <c r="BA28" s="132"/>
      <c r="BB28" s="90"/>
      <c r="BC28" s="90"/>
      <c r="BD28" s="132"/>
      <c r="BE28" s="132"/>
      <c r="BF28" s="132"/>
      <c r="BG28" s="132"/>
      <c r="BH28" s="132"/>
      <c r="BI28" s="90"/>
      <c r="BJ28" s="90"/>
      <c r="BK28" s="132"/>
      <c r="BL28" s="132"/>
      <c r="BM28" s="132"/>
      <c r="BN28" s="132"/>
      <c r="BO28" s="132"/>
      <c r="BP28" s="90"/>
      <c r="BQ28" s="90"/>
      <c r="BR28" s="132"/>
      <c r="BS28" s="132"/>
      <c r="BT28" s="132"/>
      <c r="BU28" s="132"/>
      <c r="BV28" s="132"/>
      <c r="BW28" s="90"/>
      <c r="BX28" s="90"/>
      <c r="BY28" s="90"/>
      <c r="BZ28" s="253" t="s">
        <v>135</v>
      </c>
      <c r="CA28" s="90"/>
    </row>
    <row r="29" spans="1:79" s="6" customFormat="1" ht="31.15" customHeight="1" x14ac:dyDescent="0.2">
      <c r="A29" s="183" t="s">
        <v>133</v>
      </c>
      <c r="B29" s="184" t="s">
        <v>917</v>
      </c>
      <c r="C29" s="185" t="s">
        <v>36</v>
      </c>
      <c r="D29" s="193">
        <v>0</v>
      </c>
      <c r="E29" s="193">
        <v>0</v>
      </c>
      <c r="F29" s="193">
        <v>0</v>
      </c>
      <c r="G29" s="200">
        <v>0</v>
      </c>
      <c r="H29" s="200">
        <v>0</v>
      </c>
      <c r="I29" s="200">
        <v>0</v>
      </c>
      <c r="J29" s="200">
        <v>0</v>
      </c>
      <c r="K29" s="200">
        <v>0</v>
      </c>
      <c r="L29" s="193">
        <v>0</v>
      </c>
      <c r="M29" s="260">
        <v>0</v>
      </c>
      <c r="N29" s="200">
        <v>0</v>
      </c>
      <c r="O29" s="200">
        <v>0</v>
      </c>
      <c r="P29" s="200">
        <v>0</v>
      </c>
      <c r="Q29" s="200">
        <v>0</v>
      </c>
      <c r="R29" s="200">
        <v>0</v>
      </c>
      <c r="S29" s="193">
        <v>0</v>
      </c>
      <c r="T29" s="260">
        <v>0</v>
      </c>
      <c r="U29" s="200">
        <v>0</v>
      </c>
      <c r="V29" s="200">
        <v>0</v>
      </c>
      <c r="W29" s="200">
        <v>0</v>
      </c>
      <c r="X29" s="200">
        <v>0</v>
      </c>
      <c r="Y29" s="200">
        <v>0</v>
      </c>
      <c r="Z29" s="193">
        <v>0</v>
      </c>
      <c r="AA29" s="193">
        <v>0</v>
      </c>
      <c r="AB29" s="200">
        <v>0</v>
      </c>
      <c r="AC29" s="200">
        <v>0</v>
      </c>
      <c r="AD29" s="200">
        <v>0</v>
      </c>
      <c r="AE29" s="200">
        <v>0</v>
      </c>
      <c r="AF29" s="200">
        <v>0</v>
      </c>
      <c r="AG29" s="193">
        <v>0</v>
      </c>
      <c r="AH29" s="193">
        <v>0</v>
      </c>
      <c r="AI29" s="200">
        <v>0</v>
      </c>
      <c r="AJ29" s="200">
        <v>0</v>
      </c>
      <c r="AK29" s="200">
        <v>0</v>
      </c>
      <c r="AL29" s="200">
        <v>0</v>
      </c>
      <c r="AM29" s="200">
        <v>0</v>
      </c>
      <c r="AN29" s="270">
        <v>0</v>
      </c>
      <c r="AO29" s="193">
        <v>0</v>
      </c>
      <c r="AP29" s="200">
        <v>0</v>
      </c>
      <c r="AQ29" s="200">
        <v>0</v>
      </c>
      <c r="AR29" s="200">
        <v>0</v>
      </c>
      <c r="AS29" s="200">
        <v>0</v>
      </c>
      <c r="AT29" s="200">
        <v>0</v>
      </c>
      <c r="AU29" s="193">
        <v>0</v>
      </c>
      <c r="AV29" s="193">
        <v>0</v>
      </c>
      <c r="AW29" s="200">
        <v>0</v>
      </c>
      <c r="AX29" s="200">
        <v>0</v>
      </c>
      <c r="AY29" s="200">
        <v>0</v>
      </c>
      <c r="AZ29" s="200">
        <v>0</v>
      </c>
      <c r="BA29" s="200">
        <v>0</v>
      </c>
      <c r="BB29" s="193">
        <v>0</v>
      </c>
      <c r="BC29" s="193">
        <v>0</v>
      </c>
      <c r="BD29" s="200">
        <v>0</v>
      </c>
      <c r="BE29" s="200">
        <v>0</v>
      </c>
      <c r="BF29" s="200">
        <v>0</v>
      </c>
      <c r="BG29" s="200">
        <v>0</v>
      </c>
      <c r="BH29" s="200">
        <v>0</v>
      </c>
      <c r="BI29" s="193">
        <v>0</v>
      </c>
      <c r="BJ29" s="193">
        <v>0</v>
      </c>
      <c r="BK29" s="200">
        <v>0</v>
      </c>
      <c r="BL29" s="200">
        <v>0</v>
      </c>
      <c r="BM29" s="200">
        <v>0</v>
      </c>
      <c r="BN29" s="200">
        <v>0</v>
      </c>
      <c r="BO29" s="200">
        <v>0</v>
      </c>
      <c r="BP29" s="193">
        <v>0</v>
      </c>
      <c r="BQ29" s="193">
        <v>0</v>
      </c>
      <c r="BR29" s="200">
        <v>0</v>
      </c>
      <c r="BS29" s="200">
        <v>0</v>
      </c>
      <c r="BT29" s="200">
        <v>0</v>
      </c>
      <c r="BU29" s="200">
        <v>0</v>
      </c>
      <c r="BV29" s="200">
        <v>0</v>
      </c>
      <c r="BW29" s="193">
        <v>0</v>
      </c>
      <c r="BX29" s="186" t="s">
        <v>135</v>
      </c>
      <c r="BY29" s="193">
        <v>0</v>
      </c>
      <c r="BZ29" s="186" t="s">
        <v>135</v>
      </c>
      <c r="CA29" s="186"/>
    </row>
    <row r="30" spans="1:79" s="6" customFormat="1" ht="38.25" hidden="1" x14ac:dyDescent="0.2">
      <c r="A30" s="77" t="s">
        <v>136</v>
      </c>
      <c r="B30" s="78" t="s">
        <v>918</v>
      </c>
      <c r="C30" s="93"/>
      <c r="D30" s="168"/>
      <c r="E30" s="168"/>
      <c r="F30" s="168"/>
      <c r="G30" s="132"/>
      <c r="H30" s="132"/>
      <c r="I30" s="132"/>
      <c r="J30" s="132"/>
      <c r="K30" s="132"/>
      <c r="L30" s="168"/>
      <c r="M30" s="263"/>
      <c r="N30" s="132"/>
      <c r="O30" s="132"/>
      <c r="P30" s="132"/>
      <c r="Q30" s="132"/>
      <c r="R30" s="132"/>
      <c r="S30" s="168"/>
      <c r="T30" s="263"/>
      <c r="U30" s="132"/>
      <c r="V30" s="132"/>
      <c r="W30" s="132"/>
      <c r="X30" s="132"/>
      <c r="Y30" s="132"/>
      <c r="Z30" s="168"/>
      <c r="AA30" s="168"/>
      <c r="AB30" s="132"/>
      <c r="AC30" s="132"/>
      <c r="AD30" s="132"/>
      <c r="AE30" s="132"/>
      <c r="AF30" s="132"/>
      <c r="AG30" s="168"/>
      <c r="AH30" s="168"/>
      <c r="AI30" s="132"/>
      <c r="AJ30" s="132"/>
      <c r="AK30" s="132"/>
      <c r="AL30" s="132"/>
      <c r="AM30" s="132"/>
      <c r="AN30" s="272"/>
      <c r="AO30" s="168"/>
      <c r="AP30" s="132"/>
      <c r="AQ30" s="132"/>
      <c r="AR30" s="132"/>
      <c r="AS30" s="132"/>
      <c r="AT30" s="132"/>
      <c r="AU30" s="168"/>
      <c r="AV30" s="168"/>
      <c r="AW30" s="132"/>
      <c r="AX30" s="132"/>
      <c r="AY30" s="132"/>
      <c r="AZ30" s="132"/>
      <c r="BA30" s="132"/>
      <c r="BB30" s="168"/>
      <c r="BC30" s="168"/>
      <c r="BD30" s="132"/>
      <c r="BE30" s="132"/>
      <c r="BF30" s="132"/>
      <c r="BG30" s="132"/>
      <c r="BH30" s="132"/>
      <c r="BI30" s="168"/>
      <c r="BJ30" s="168"/>
      <c r="BK30" s="132"/>
      <c r="BL30" s="132"/>
      <c r="BM30" s="132"/>
      <c r="BN30" s="132"/>
      <c r="BO30" s="132"/>
      <c r="BP30" s="168"/>
      <c r="BQ30" s="168"/>
      <c r="BR30" s="132"/>
      <c r="BS30" s="132"/>
      <c r="BT30" s="132"/>
      <c r="BU30" s="132"/>
      <c r="BV30" s="132"/>
      <c r="BW30" s="168"/>
      <c r="BX30" s="229">
        <f t="shared" ref="BX30:BX92" si="35">IFERROR(AN30/E30,0%)</f>
        <v>0</v>
      </c>
      <c r="BY30" s="168"/>
      <c r="BZ30" s="90" t="s">
        <v>135</v>
      </c>
      <c r="CA30" s="90"/>
    </row>
    <row r="31" spans="1:79" s="6" customFormat="1" ht="63.75" hidden="1" x14ac:dyDescent="0.2">
      <c r="A31" s="77" t="s">
        <v>676</v>
      </c>
      <c r="B31" s="78" t="s">
        <v>919</v>
      </c>
      <c r="C31" s="93"/>
      <c r="D31" s="168"/>
      <c r="E31" s="168"/>
      <c r="F31" s="168"/>
      <c r="G31" s="132"/>
      <c r="H31" s="132"/>
      <c r="I31" s="132"/>
      <c r="J31" s="132"/>
      <c r="K31" s="132"/>
      <c r="L31" s="168"/>
      <c r="M31" s="263"/>
      <c r="N31" s="132"/>
      <c r="O31" s="132"/>
      <c r="P31" s="132"/>
      <c r="Q31" s="132"/>
      <c r="R31" s="132"/>
      <c r="S31" s="168"/>
      <c r="T31" s="263"/>
      <c r="U31" s="132"/>
      <c r="V31" s="132"/>
      <c r="W31" s="132"/>
      <c r="X31" s="132"/>
      <c r="Y31" s="132"/>
      <c r="Z31" s="168"/>
      <c r="AA31" s="168"/>
      <c r="AB31" s="132"/>
      <c r="AC31" s="132"/>
      <c r="AD31" s="132"/>
      <c r="AE31" s="132"/>
      <c r="AF31" s="132"/>
      <c r="AG31" s="168"/>
      <c r="AH31" s="168"/>
      <c r="AI31" s="132"/>
      <c r="AJ31" s="132"/>
      <c r="AK31" s="132"/>
      <c r="AL31" s="132"/>
      <c r="AM31" s="132"/>
      <c r="AN31" s="272"/>
      <c r="AO31" s="168"/>
      <c r="AP31" s="132"/>
      <c r="AQ31" s="132"/>
      <c r="AR31" s="132"/>
      <c r="AS31" s="132"/>
      <c r="AT31" s="132"/>
      <c r="AU31" s="168"/>
      <c r="AV31" s="168"/>
      <c r="AW31" s="132"/>
      <c r="AX31" s="132"/>
      <c r="AY31" s="132"/>
      <c r="AZ31" s="132"/>
      <c r="BA31" s="132"/>
      <c r="BB31" s="168"/>
      <c r="BC31" s="168"/>
      <c r="BD31" s="132"/>
      <c r="BE31" s="132"/>
      <c r="BF31" s="132"/>
      <c r="BG31" s="132"/>
      <c r="BH31" s="132"/>
      <c r="BI31" s="168"/>
      <c r="BJ31" s="168"/>
      <c r="BK31" s="132"/>
      <c r="BL31" s="132"/>
      <c r="BM31" s="132"/>
      <c r="BN31" s="132"/>
      <c r="BO31" s="132"/>
      <c r="BP31" s="168"/>
      <c r="BQ31" s="168"/>
      <c r="BR31" s="132"/>
      <c r="BS31" s="132"/>
      <c r="BT31" s="132"/>
      <c r="BU31" s="132"/>
      <c r="BV31" s="132"/>
      <c r="BW31" s="168"/>
      <c r="BX31" s="229">
        <f t="shared" si="35"/>
        <v>0</v>
      </c>
      <c r="BY31" s="168"/>
      <c r="BZ31" s="90" t="s">
        <v>135</v>
      </c>
      <c r="CA31" s="90"/>
    </row>
    <row r="32" spans="1:79" s="6" customFormat="1" ht="63.75" hidden="1" x14ac:dyDescent="0.2">
      <c r="A32" s="77" t="s">
        <v>681</v>
      </c>
      <c r="B32" s="78" t="s">
        <v>920</v>
      </c>
      <c r="C32" s="93"/>
      <c r="D32" s="168"/>
      <c r="E32" s="168"/>
      <c r="F32" s="168"/>
      <c r="G32" s="132"/>
      <c r="H32" s="132"/>
      <c r="I32" s="132"/>
      <c r="J32" s="132"/>
      <c r="K32" s="132"/>
      <c r="L32" s="168"/>
      <c r="M32" s="263"/>
      <c r="N32" s="132"/>
      <c r="O32" s="132"/>
      <c r="P32" s="132"/>
      <c r="Q32" s="132"/>
      <c r="R32" s="132"/>
      <c r="S32" s="168"/>
      <c r="T32" s="263"/>
      <c r="U32" s="132"/>
      <c r="V32" s="132"/>
      <c r="W32" s="132"/>
      <c r="X32" s="132"/>
      <c r="Y32" s="132"/>
      <c r="Z32" s="168"/>
      <c r="AA32" s="168"/>
      <c r="AB32" s="132"/>
      <c r="AC32" s="132"/>
      <c r="AD32" s="132"/>
      <c r="AE32" s="132"/>
      <c r="AF32" s="132"/>
      <c r="AG32" s="168"/>
      <c r="AH32" s="168"/>
      <c r="AI32" s="132"/>
      <c r="AJ32" s="132"/>
      <c r="AK32" s="132"/>
      <c r="AL32" s="132"/>
      <c r="AM32" s="132"/>
      <c r="AN32" s="272"/>
      <c r="AO32" s="168"/>
      <c r="AP32" s="132"/>
      <c r="AQ32" s="132"/>
      <c r="AR32" s="132"/>
      <c r="AS32" s="132"/>
      <c r="AT32" s="132"/>
      <c r="AU32" s="168"/>
      <c r="AV32" s="168"/>
      <c r="AW32" s="132"/>
      <c r="AX32" s="132"/>
      <c r="AY32" s="132"/>
      <c r="AZ32" s="132"/>
      <c r="BA32" s="132"/>
      <c r="BB32" s="168"/>
      <c r="BC32" s="168"/>
      <c r="BD32" s="132"/>
      <c r="BE32" s="132"/>
      <c r="BF32" s="132"/>
      <c r="BG32" s="132"/>
      <c r="BH32" s="132"/>
      <c r="BI32" s="168"/>
      <c r="BJ32" s="168"/>
      <c r="BK32" s="132"/>
      <c r="BL32" s="132"/>
      <c r="BM32" s="132"/>
      <c r="BN32" s="132"/>
      <c r="BO32" s="132"/>
      <c r="BP32" s="168"/>
      <c r="BQ32" s="168"/>
      <c r="BR32" s="132"/>
      <c r="BS32" s="132"/>
      <c r="BT32" s="132"/>
      <c r="BU32" s="132"/>
      <c r="BV32" s="132"/>
      <c r="BW32" s="168"/>
      <c r="BX32" s="229">
        <f t="shared" si="35"/>
        <v>0</v>
      </c>
      <c r="BY32" s="168"/>
      <c r="BZ32" s="90" t="s">
        <v>135</v>
      </c>
      <c r="CA32" s="90"/>
    </row>
    <row r="33" spans="1:79" s="6" customFormat="1" ht="51" hidden="1" x14ac:dyDescent="0.2">
      <c r="A33" s="77" t="s">
        <v>683</v>
      </c>
      <c r="B33" s="78" t="s">
        <v>921</v>
      </c>
      <c r="C33" s="93"/>
      <c r="D33" s="168"/>
      <c r="E33" s="168"/>
      <c r="F33" s="168"/>
      <c r="G33" s="132"/>
      <c r="H33" s="132"/>
      <c r="I33" s="132"/>
      <c r="J33" s="132"/>
      <c r="K33" s="132"/>
      <c r="L33" s="168"/>
      <c r="M33" s="263"/>
      <c r="N33" s="132"/>
      <c r="O33" s="132"/>
      <c r="P33" s="132"/>
      <c r="Q33" s="132"/>
      <c r="R33" s="132"/>
      <c r="S33" s="168"/>
      <c r="T33" s="263"/>
      <c r="U33" s="132"/>
      <c r="V33" s="132"/>
      <c r="W33" s="132"/>
      <c r="X33" s="132"/>
      <c r="Y33" s="132"/>
      <c r="Z33" s="168"/>
      <c r="AA33" s="168"/>
      <c r="AB33" s="132"/>
      <c r="AC33" s="132"/>
      <c r="AD33" s="132"/>
      <c r="AE33" s="132"/>
      <c r="AF33" s="132"/>
      <c r="AG33" s="168"/>
      <c r="AH33" s="168"/>
      <c r="AI33" s="132"/>
      <c r="AJ33" s="132"/>
      <c r="AK33" s="132"/>
      <c r="AL33" s="132"/>
      <c r="AM33" s="132"/>
      <c r="AN33" s="272"/>
      <c r="AO33" s="168"/>
      <c r="AP33" s="132"/>
      <c r="AQ33" s="132"/>
      <c r="AR33" s="132"/>
      <c r="AS33" s="132"/>
      <c r="AT33" s="132"/>
      <c r="AU33" s="168"/>
      <c r="AV33" s="168"/>
      <c r="AW33" s="132"/>
      <c r="AX33" s="132"/>
      <c r="AY33" s="132"/>
      <c r="AZ33" s="132"/>
      <c r="BA33" s="132"/>
      <c r="BB33" s="168"/>
      <c r="BC33" s="168"/>
      <c r="BD33" s="132"/>
      <c r="BE33" s="132"/>
      <c r="BF33" s="132"/>
      <c r="BG33" s="132"/>
      <c r="BH33" s="132"/>
      <c r="BI33" s="168"/>
      <c r="BJ33" s="168"/>
      <c r="BK33" s="132"/>
      <c r="BL33" s="132"/>
      <c r="BM33" s="132"/>
      <c r="BN33" s="132"/>
      <c r="BO33" s="132"/>
      <c r="BP33" s="168"/>
      <c r="BQ33" s="168"/>
      <c r="BR33" s="132"/>
      <c r="BS33" s="132"/>
      <c r="BT33" s="132"/>
      <c r="BU33" s="132"/>
      <c r="BV33" s="132"/>
      <c r="BW33" s="168"/>
      <c r="BX33" s="229">
        <f t="shared" si="35"/>
        <v>0</v>
      </c>
      <c r="BY33" s="168"/>
      <c r="BZ33" s="90" t="s">
        <v>135</v>
      </c>
      <c r="CA33" s="90"/>
    </row>
    <row r="34" spans="1:79" s="6" customFormat="1" ht="25.5" hidden="1" x14ac:dyDescent="0.2">
      <c r="A34" s="77" t="s">
        <v>683</v>
      </c>
      <c r="B34" s="80" t="s">
        <v>922</v>
      </c>
      <c r="C34" s="93"/>
      <c r="D34" s="168"/>
      <c r="E34" s="168"/>
      <c r="F34" s="168"/>
      <c r="G34" s="132"/>
      <c r="H34" s="132"/>
      <c r="I34" s="132"/>
      <c r="J34" s="132"/>
      <c r="K34" s="132"/>
      <c r="L34" s="168"/>
      <c r="M34" s="263"/>
      <c r="N34" s="132"/>
      <c r="O34" s="132"/>
      <c r="P34" s="132"/>
      <c r="Q34" s="132"/>
      <c r="R34" s="132"/>
      <c r="S34" s="168"/>
      <c r="T34" s="263"/>
      <c r="U34" s="132"/>
      <c r="V34" s="132"/>
      <c r="W34" s="132"/>
      <c r="X34" s="132"/>
      <c r="Y34" s="132"/>
      <c r="Z34" s="168"/>
      <c r="AA34" s="168"/>
      <c r="AB34" s="132"/>
      <c r="AC34" s="132"/>
      <c r="AD34" s="132"/>
      <c r="AE34" s="132"/>
      <c r="AF34" s="132"/>
      <c r="AG34" s="168"/>
      <c r="AH34" s="168"/>
      <c r="AI34" s="132"/>
      <c r="AJ34" s="132"/>
      <c r="AK34" s="132"/>
      <c r="AL34" s="132"/>
      <c r="AM34" s="132"/>
      <c r="AN34" s="272"/>
      <c r="AO34" s="168"/>
      <c r="AP34" s="132"/>
      <c r="AQ34" s="132"/>
      <c r="AR34" s="132"/>
      <c r="AS34" s="132"/>
      <c r="AT34" s="132"/>
      <c r="AU34" s="168"/>
      <c r="AV34" s="168"/>
      <c r="AW34" s="132"/>
      <c r="AX34" s="132"/>
      <c r="AY34" s="132"/>
      <c r="AZ34" s="132"/>
      <c r="BA34" s="132"/>
      <c r="BB34" s="168"/>
      <c r="BC34" s="168"/>
      <c r="BD34" s="132"/>
      <c r="BE34" s="132"/>
      <c r="BF34" s="132"/>
      <c r="BG34" s="132"/>
      <c r="BH34" s="132"/>
      <c r="BI34" s="168"/>
      <c r="BJ34" s="168"/>
      <c r="BK34" s="132"/>
      <c r="BL34" s="132"/>
      <c r="BM34" s="132"/>
      <c r="BN34" s="132"/>
      <c r="BO34" s="132"/>
      <c r="BP34" s="168"/>
      <c r="BQ34" s="168"/>
      <c r="BR34" s="132"/>
      <c r="BS34" s="132"/>
      <c r="BT34" s="132"/>
      <c r="BU34" s="132"/>
      <c r="BV34" s="132"/>
      <c r="BW34" s="168"/>
      <c r="BX34" s="229">
        <f t="shared" si="35"/>
        <v>0</v>
      </c>
      <c r="BY34" s="168"/>
      <c r="BZ34" s="90" t="s">
        <v>135</v>
      </c>
      <c r="CA34" s="90"/>
    </row>
    <row r="35" spans="1:79" s="6" customFormat="1" ht="25.5" hidden="1" x14ac:dyDescent="0.2">
      <c r="A35" s="77" t="s">
        <v>683</v>
      </c>
      <c r="B35" s="80" t="s">
        <v>922</v>
      </c>
      <c r="C35" s="93"/>
      <c r="D35" s="168"/>
      <c r="E35" s="168"/>
      <c r="F35" s="168"/>
      <c r="G35" s="132"/>
      <c r="H35" s="132"/>
      <c r="I35" s="132"/>
      <c r="J35" s="132"/>
      <c r="K35" s="132"/>
      <c r="L35" s="168"/>
      <c r="M35" s="263"/>
      <c r="N35" s="132"/>
      <c r="O35" s="132"/>
      <c r="P35" s="132"/>
      <c r="Q35" s="132"/>
      <c r="R35" s="132"/>
      <c r="S35" s="168"/>
      <c r="T35" s="263"/>
      <c r="U35" s="132"/>
      <c r="V35" s="132"/>
      <c r="W35" s="132"/>
      <c r="X35" s="132"/>
      <c r="Y35" s="132"/>
      <c r="Z35" s="168"/>
      <c r="AA35" s="168"/>
      <c r="AB35" s="132"/>
      <c r="AC35" s="132"/>
      <c r="AD35" s="132"/>
      <c r="AE35" s="132"/>
      <c r="AF35" s="132"/>
      <c r="AG35" s="168"/>
      <c r="AH35" s="168"/>
      <c r="AI35" s="132"/>
      <c r="AJ35" s="132"/>
      <c r="AK35" s="132"/>
      <c r="AL35" s="132"/>
      <c r="AM35" s="132"/>
      <c r="AN35" s="272"/>
      <c r="AO35" s="168"/>
      <c r="AP35" s="132"/>
      <c r="AQ35" s="132"/>
      <c r="AR35" s="132"/>
      <c r="AS35" s="132"/>
      <c r="AT35" s="132"/>
      <c r="AU35" s="168"/>
      <c r="AV35" s="168"/>
      <c r="AW35" s="132"/>
      <c r="AX35" s="132"/>
      <c r="AY35" s="132"/>
      <c r="AZ35" s="132"/>
      <c r="BA35" s="132"/>
      <c r="BB35" s="168"/>
      <c r="BC35" s="168"/>
      <c r="BD35" s="132"/>
      <c r="BE35" s="132"/>
      <c r="BF35" s="132"/>
      <c r="BG35" s="132"/>
      <c r="BH35" s="132"/>
      <c r="BI35" s="168"/>
      <c r="BJ35" s="168"/>
      <c r="BK35" s="132"/>
      <c r="BL35" s="132"/>
      <c r="BM35" s="132"/>
      <c r="BN35" s="132"/>
      <c r="BO35" s="132"/>
      <c r="BP35" s="168"/>
      <c r="BQ35" s="168"/>
      <c r="BR35" s="132"/>
      <c r="BS35" s="132"/>
      <c r="BT35" s="132"/>
      <c r="BU35" s="132"/>
      <c r="BV35" s="132"/>
      <c r="BW35" s="168"/>
      <c r="BX35" s="229">
        <f t="shared" si="35"/>
        <v>0</v>
      </c>
      <c r="BY35" s="168"/>
      <c r="BZ35" s="90" t="s">
        <v>135</v>
      </c>
      <c r="CA35" s="90"/>
    </row>
    <row r="36" spans="1:79" s="6" customFormat="1" ht="12.75" hidden="1" x14ac:dyDescent="0.2">
      <c r="A36" s="77" t="s">
        <v>85</v>
      </c>
      <c r="B36" s="78" t="s">
        <v>85</v>
      </c>
      <c r="C36" s="93"/>
      <c r="D36" s="168"/>
      <c r="E36" s="168"/>
      <c r="F36" s="168"/>
      <c r="G36" s="132"/>
      <c r="H36" s="132"/>
      <c r="I36" s="132"/>
      <c r="J36" s="132"/>
      <c r="K36" s="132"/>
      <c r="L36" s="168"/>
      <c r="M36" s="263"/>
      <c r="N36" s="132"/>
      <c r="O36" s="132"/>
      <c r="P36" s="132"/>
      <c r="Q36" s="132"/>
      <c r="R36" s="132"/>
      <c r="S36" s="168"/>
      <c r="T36" s="263"/>
      <c r="U36" s="132"/>
      <c r="V36" s="132"/>
      <c r="W36" s="132"/>
      <c r="X36" s="132"/>
      <c r="Y36" s="132"/>
      <c r="Z36" s="168"/>
      <c r="AA36" s="168"/>
      <c r="AB36" s="132"/>
      <c r="AC36" s="132"/>
      <c r="AD36" s="132"/>
      <c r="AE36" s="132"/>
      <c r="AF36" s="132"/>
      <c r="AG36" s="168"/>
      <c r="AH36" s="168"/>
      <c r="AI36" s="132"/>
      <c r="AJ36" s="132"/>
      <c r="AK36" s="132"/>
      <c r="AL36" s="132"/>
      <c r="AM36" s="132"/>
      <c r="AN36" s="272"/>
      <c r="AO36" s="168"/>
      <c r="AP36" s="132"/>
      <c r="AQ36" s="132"/>
      <c r="AR36" s="132"/>
      <c r="AS36" s="132"/>
      <c r="AT36" s="132"/>
      <c r="AU36" s="168"/>
      <c r="AV36" s="168"/>
      <c r="AW36" s="132"/>
      <c r="AX36" s="132"/>
      <c r="AY36" s="132"/>
      <c r="AZ36" s="132"/>
      <c r="BA36" s="132"/>
      <c r="BB36" s="168"/>
      <c r="BC36" s="168"/>
      <c r="BD36" s="132"/>
      <c r="BE36" s="132"/>
      <c r="BF36" s="132"/>
      <c r="BG36" s="132"/>
      <c r="BH36" s="132"/>
      <c r="BI36" s="168"/>
      <c r="BJ36" s="168"/>
      <c r="BK36" s="132"/>
      <c r="BL36" s="132"/>
      <c r="BM36" s="132"/>
      <c r="BN36" s="132"/>
      <c r="BO36" s="132"/>
      <c r="BP36" s="168"/>
      <c r="BQ36" s="168"/>
      <c r="BR36" s="132"/>
      <c r="BS36" s="132"/>
      <c r="BT36" s="132"/>
      <c r="BU36" s="132"/>
      <c r="BV36" s="132"/>
      <c r="BW36" s="168"/>
      <c r="BX36" s="229">
        <f t="shared" si="35"/>
        <v>0</v>
      </c>
      <c r="BY36" s="168"/>
      <c r="BZ36" s="90" t="s">
        <v>135</v>
      </c>
      <c r="CA36" s="90"/>
    </row>
    <row r="37" spans="1:79" s="6" customFormat="1" ht="38.25" hidden="1" x14ac:dyDescent="0.2">
      <c r="A37" s="77" t="s">
        <v>138</v>
      </c>
      <c r="B37" s="78" t="s">
        <v>923</v>
      </c>
      <c r="C37" s="93"/>
      <c r="D37" s="168"/>
      <c r="E37" s="168"/>
      <c r="F37" s="168"/>
      <c r="G37" s="132"/>
      <c r="H37" s="132"/>
      <c r="I37" s="132"/>
      <c r="J37" s="132"/>
      <c r="K37" s="132"/>
      <c r="L37" s="168"/>
      <c r="M37" s="263"/>
      <c r="N37" s="132"/>
      <c r="O37" s="132"/>
      <c r="P37" s="132"/>
      <c r="Q37" s="132"/>
      <c r="R37" s="132"/>
      <c r="S37" s="168"/>
      <c r="T37" s="263"/>
      <c r="U37" s="132"/>
      <c r="V37" s="132"/>
      <c r="W37" s="132"/>
      <c r="X37" s="132"/>
      <c r="Y37" s="132"/>
      <c r="Z37" s="168"/>
      <c r="AA37" s="168"/>
      <c r="AB37" s="132"/>
      <c r="AC37" s="132"/>
      <c r="AD37" s="132"/>
      <c r="AE37" s="132"/>
      <c r="AF37" s="132"/>
      <c r="AG37" s="168"/>
      <c r="AH37" s="168"/>
      <c r="AI37" s="132"/>
      <c r="AJ37" s="132"/>
      <c r="AK37" s="132"/>
      <c r="AL37" s="132"/>
      <c r="AM37" s="132"/>
      <c r="AN37" s="272"/>
      <c r="AO37" s="168"/>
      <c r="AP37" s="132"/>
      <c r="AQ37" s="132"/>
      <c r="AR37" s="132"/>
      <c r="AS37" s="132"/>
      <c r="AT37" s="132"/>
      <c r="AU37" s="168"/>
      <c r="AV37" s="168"/>
      <c r="AW37" s="132"/>
      <c r="AX37" s="132"/>
      <c r="AY37" s="132"/>
      <c r="AZ37" s="132"/>
      <c r="BA37" s="132"/>
      <c r="BB37" s="168"/>
      <c r="BC37" s="168"/>
      <c r="BD37" s="132"/>
      <c r="BE37" s="132"/>
      <c r="BF37" s="132"/>
      <c r="BG37" s="132"/>
      <c r="BH37" s="132"/>
      <c r="BI37" s="168"/>
      <c r="BJ37" s="168"/>
      <c r="BK37" s="132"/>
      <c r="BL37" s="132"/>
      <c r="BM37" s="132"/>
      <c r="BN37" s="132"/>
      <c r="BO37" s="132"/>
      <c r="BP37" s="168"/>
      <c r="BQ37" s="168"/>
      <c r="BR37" s="132"/>
      <c r="BS37" s="132"/>
      <c r="BT37" s="132"/>
      <c r="BU37" s="132"/>
      <c r="BV37" s="132"/>
      <c r="BW37" s="168"/>
      <c r="BX37" s="229">
        <f t="shared" si="35"/>
        <v>0</v>
      </c>
      <c r="BY37" s="168"/>
      <c r="BZ37" s="90" t="s">
        <v>135</v>
      </c>
      <c r="CA37" s="90"/>
    </row>
    <row r="38" spans="1:79" s="6" customFormat="1" ht="63.75" hidden="1" x14ac:dyDescent="0.2">
      <c r="A38" s="77" t="s">
        <v>704</v>
      </c>
      <c r="B38" s="78" t="s">
        <v>924</v>
      </c>
      <c r="C38" s="93"/>
      <c r="D38" s="168"/>
      <c r="E38" s="168"/>
      <c r="F38" s="168"/>
      <c r="G38" s="132"/>
      <c r="H38" s="132"/>
      <c r="I38" s="132"/>
      <c r="J38" s="132"/>
      <c r="K38" s="132"/>
      <c r="L38" s="168"/>
      <c r="M38" s="263"/>
      <c r="N38" s="132"/>
      <c r="O38" s="132"/>
      <c r="P38" s="132"/>
      <c r="Q38" s="132"/>
      <c r="R38" s="132"/>
      <c r="S38" s="168"/>
      <c r="T38" s="263"/>
      <c r="U38" s="132"/>
      <c r="V38" s="132"/>
      <c r="W38" s="132"/>
      <c r="X38" s="132"/>
      <c r="Y38" s="132"/>
      <c r="Z38" s="168"/>
      <c r="AA38" s="168"/>
      <c r="AB38" s="132"/>
      <c r="AC38" s="132"/>
      <c r="AD38" s="132"/>
      <c r="AE38" s="132"/>
      <c r="AF38" s="132"/>
      <c r="AG38" s="168"/>
      <c r="AH38" s="168"/>
      <c r="AI38" s="132"/>
      <c r="AJ38" s="132"/>
      <c r="AK38" s="132"/>
      <c r="AL38" s="132"/>
      <c r="AM38" s="132"/>
      <c r="AN38" s="272"/>
      <c r="AO38" s="168"/>
      <c r="AP38" s="132"/>
      <c r="AQ38" s="132"/>
      <c r="AR38" s="132"/>
      <c r="AS38" s="132"/>
      <c r="AT38" s="132"/>
      <c r="AU38" s="168"/>
      <c r="AV38" s="168"/>
      <c r="AW38" s="132"/>
      <c r="AX38" s="132"/>
      <c r="AY38" s="132"/>
      <c r="AZ38" s="132"/>
      <c r="BA38" s="132"/>
      <c r="BB38" s="168"/>
      <c r="BC38" s="168"/>
      <c r="BD38" s="132"/>
      <c r="BE38" s="132"/>
      <c r="BF38" s="132"/>
      <c r="BG38" s="132"/>
      <c r="BH38" s="132"/>
      <c r="BI38" s="168"/>
      <c r="BJ38" s="168"/>
      <c r="BK38" s="132"/>
      <c r="BL38" s="132"/>
      <c r="BM38" s="132"/>
      <c r="BN38" s="132"/>
      <c r="BO38" s="132"/>
      <c r="BP38" s="168"/>
      <c r="BQ38" s="168"/>
      <c r="BR38" s="132"/>
      <c r="BS38" s="132"/>
      <c r="BT38" s="132"/>
      <c r="BU38" s="132"/>
      <c r="BV38" s="132"/>
      <c r="BW38" s="168"/>
      <c r="BX38" s="229">
        <f t="shared" si="35"/>
        <v>0</v>
      </c>
      <c r="BY38" s="168"/>
      <c r="BZ38" s="90" t="s">
        <v>135</v>
      </c>
      <c r="CA38" s="90"/>
    </row>
    <row r="39" spans="1:79" s="6" customFormat="1" ht="25.5" hidden="1" x14ac:dyDescent="0.2">
      <c r="A39" s="77" t="s">
        <v>704</v>
      </c>
      <c r="B39" s="80" t="s">
        <v>922</v>
      </c>
      <c r="C39" s="93"/>
      <c r="D39" s="168"/>
      <c r="E39" s="168"/>
      <c r="F39" s="168"/>
      <c r="G39" s="132"/>
      <c r="H39" s="132"/>
      <c r="I39" s="132"/>
      <c r="J39" s="132"/>
      <c r="K39" s="132"/>
      <c r="L39" s="168"/>
      <c r="M39" s="263"/>
      <c r="N39" s="132"/>
      <c r="O39" s="132"/>
      <c r="P39" s="132"/>
      <c r="Q39" s="132"/>
      <c r="R39" s="132"/>
      <c r="S39" s="168"/>
      <c r="T39" s="263"/>
      <c r="U39" s="132"/>
      <c r="V39" s="132"/>
      <c r="W39" s="132"/>
      <c r="X39" s="132"/>
      <c r="Y39" s="132"/>
      <c r="Z39" s="168"/>
      <c r="AA39" s="168"/>
      <c r="AB39" s="132"/>
      <c r="AC39" s="132"/>
      <c r="AD39" s="132"/>
      <c r="AE39" s="132"/>
      <c r="AF39" s="132"/>
      <c r="AG39" s="168"/>
      <c r="AH39" s="168"/>
      <c r="AI39" s="132"/>
      <c r="AJ39" s="132"/>
      <c r="AK39" s="132"/>
      <c r="AL39" s="132"/>
      <c r="AM39" s="132"/>
      <c r="AN39" s="272"/>
      <c r="AO39" s="168"/>
      <c r="AP39" s="132"/>
      <c r="AQ39" s="132"/>
      <c r="AR39" s="132"/>
      <c r="AS39" s="132"/>
      <c r="AT39" s="132"/>
      <c r="AU39" s="168"/>
      <c r="AV39" s="168"/>
      <c r="AW39" s="132"/>
      <c r="AX39" s="132"/>
      <c r="AY39" s="132"/>
      <c r="AZ39" s="132"/>
      <c r="BA39" s="132"/>
      <c r="BB39" s="168"/>
      <c r="BC39" s="168"/>
      <c r="BD39" s="132"/>
      <c r="BE39" s="132"/>
      <c r="BF39" s="132"/>
      <c r="BG39" s="132"/>
      <c r="BH39" s="132"/>
      <c r="BI39" s="168"/>
      <c r="BJ39" s="168"/>
      <c r="BK39" s="132"/>
      <c r="BL39" s="132"/>
      <c r="BM39" s="132"/>
      <c r="BN39" s="132"/>
      <c r="BO39" s="132"/>
      <c r="BP39" s="168"/>
      <c r="BQ39" s="168"/>
      <c r="BR39" s="132"/>
      <c r="BS39" s="132"/>
      <c r="BT39" s="132"/>
      <c r="BU39" s="132"/>
      <c r="BV39" s="132"/>
      <c r="BW39" s="168"/>
      <c r="BX39" s="229">
        <f t="shared" si="35"/>
        <v>0</v>
      </c>
      <c r="BY39" s="168"/>
      <c r="BZ39" s="90" t="s">
        <v>135</v>
      </c>
      <c r="CA39" s="90"/>
    </row>
    <row r="40" spans="1:79" s="6" customFormat="1" ht="25.5" hidden="1" x14ac:dyDescent="0.2">
      <c r="A40" s="77" t="s">
        <v>704</v>
      </c>
      <c r="B40" s="80" t="s">
        <v>922</v>
      </c>
      <c r="C40" s="93"/>
      <c r="D40" s="168"/>
      <c r="E40" s="168"/>
      <c r="F40" s="168"/>
      <c r="G40" s="132"/>
      <c r="H40" s="132"/>
      <c r="I40" s="132"/>
      <c r="J40" s="132"/>
      <c r="K40" s="132"/>
      <c r="L40" s="168"/>
      <c r="M40" s="263"/>
      <c r="N40" s="132"/>
      <c r="O40" s="132"/>
      <c r="P40" s="132"/>
      <c r="Q40" s="132"/>
      <c r="R40" s="132"/>
      <c r="S40" s="168"/>
      <c r="T40" s="263"/>
      <c r="U40" s="132"/>
      <c r="V40" s="132"/>
      <c r="W40" s="132"/>
      <c r="X40" s="132"/>
      <c r="Y40" s="132"/>
      <c r="Z40" s="168"/>
      <c r="AA40" s="168"/>
      <c r="AB40" s="132"/>
      <c r="AC40" s="132"/>
      <c r="AD40" s="132"/>
      <c r="AE40" s="132"/>
      <c r="AF40" s="132"/>
      <c r="AG40" s="168"/>
      <c r="AH40" s="168"/>
      <c r="AI40" s="132"/>
      <c r="AJ40" s="132"/>
      <c r="AK40" s="132"/>
      <c r="AL40" s="132"/>
      <c r="AM40" s="132"/>
      <c r="AN40" s="272"/>
      <c r="AO40" s="168"/>
      <c r="AP40" s="132"/>
      <c r="AQ40" s="132"/>
      <c r="AR40" s="132"/>
      <c r="AS40" s="132"/>
      <c r="AT40" s="132"/>
      <c r="AU40" s="168"/>
      <c r="AV40" s="168"/>
      <c r="AW40" s="132"/>
      <c r="AX40" s="132"/>
      <c r="AY40" s="132"/>
      <c r="AZ40" s="132"/>
      <c r="BA40" s="132"/>
      <c r="BB40" s="168"/>
      <c r="BC40" s="168"/>
      <c r="BD40" s="132"/>
      <c r="BE40" s="132"/>
      <c r="BF40" s="132"/>
      <c r="BG40" s="132"/>
      <c r="BH40" s="132"/>
      <c r="BI40" s="168"/>
      <c r="BJ40" s="168"/>
      <c r="BK40" s="132"/>
      <c r="BL40" s="132"/>
      <c r="BM40" s="132"/>
      <c r="BN40" s="132"/>
      <c r="BO40" s="132"/>
      <c r="BP40" s="168"/>
      <c r="BQ40" s="168"/>
      <c r="BR40" s="132"/>
      <c r="BS40" s="132"/>
      <c r="BT40" s="132"/>
      <c r="BU40" s="132"/>
      <c r="BV40" s="132"/>
      <c r="BW40" s="168"/>
      <c r="BX40" s="229">
        <f t="shared" si="35"/>
        <v>0</v>
      </c>
      <c r="BY40" s="168"/>
      <c r="BZ40" s="90" t="s">
        <v>135</v>
      </c>
      <c r="CA40" s="90"/>
    </row>
    <row r="41" spans="1:79" s="6" customFormat="1" ht="12.75" hidden="1" x14ac:dyDescent="0.2">
      <c r="A41" s="77" t="s">
        <v>85</v>
      </c>
      <c r="B41" s="78" t="s">
        <v>85</v>
      </c>
      <c r="C41" s="93"/>
      <c r="D41" s="168"/>
      <c r="E41" s="168"/>
      <c r="F41" s="168"/>
      <c r="G41" s="132"/>
      <c r="H41" s="132"/>
      <c r="I41" s="132"/>
      <c r="J41" s="132"/>
      <c r="K41" s="132"/>
      <c r="L41" s="168"/>
      <c r="M41" s="263"/>
      <c r="N41" s="132"/>
      <c r="O41" s="132"/>
      <c r="P41" s="132"/>
      <c r="Q41" s="132"/>
      <c r="R41" s="132"/>
      <c r="S41" s="168"/>
      <c r="T41" s="263"/>
      <c r="U41" s="132"/>
      <c r="V41" s="132"/>
      <c r="W41" s="132"/>
      <c r="X41" s="132"/>
      <c r="Y41" s="132"/>
      <c r="Z41" s="168"/>
      <c r="AA41" s="168"/>
      <c r="AB41" s="132"/>
      <c r="AC41" s="132"/>
      <c r="AD41" s="132"/>
      <c r="AE41" s="132"/>
      <c r="AF41" s="132"/>
      <c r="AG41" s="168"/>
      <c r="AH41" s="168"/>
      <c r="AI41" s="132"/>
      <c r="AJ41" s="132"/>
      <c r="AK41" s="132"/>
      <c r="AL41" s="132"/>
      <c r="AM41" s="132"/>
      <c r="AN41" s="272"/>
      <c r="AO41" s="168"/>
      <c r="AP41" s="132"/>
      <c r="AQ41" s="132"/>
      <c r="AR41" s="132"/>
      <c r="AS41" s="132"/>
      <c r="AT41" s="132"/>
      <c r="AU41" s="168"/>
      <c r="AV41" s="168"/>
      <c r="AW41" s="132"/>
      <c r="AX41" s="132"/>
      <c r="AY41" s="132"/>
      <c r="AZ41" s="132"/>
      <c r="BA41" s="132"/>
      <c r="BB41" s="168"/>
      <c r="BC41" s="168"/>
      <c r="BD41" s="132"/>
      <c r="BE41" s="132"/>
      <c r="BF41" s="132"/>
      <c r="BG41" s="132"/>
      <c r="BH41" s="132"/>
      <c r="BI41" s="168"/>
      <c r="BJ41" s="168"/>
      <c r="BK41" s="132"/>
      <c r="BL41" s="132"/>
      <c r="BM41" s="132"/>
      <c r="BN41" s="132"/>
      <c r="BO41" s="132"/>
      <c r="BP41" s="168"/>
      <c r="BQ41" s="168"/>
      <c r="BR41" s="132"/>
      <c r="BS41" s="132"/>
      <c r="BT41" s="132"/>
      <c r="BU41" s="132"/>
      <c r="BV41" s="132"/>
      <c r="BW41" s="168"/>
      <c r="BX41" s="229">
        <f t="shared" si="35"/>
        <v>0</v>
      </c>
      <c r="BY41" s="168"/>
      <c r="BZ41" s="90" t="s">
        <v>135</v>
      </c>
      <c r="CA41" s="90"/>
    </row>
    <row r="42" spans="1:79" s="6" customFormat="1" ht="38.25" hidden="1" x14ac:dyDescent="0.2">
      <c r="A42" s="77" t="s">
        <v>705</v>
      </c>
      <c r="B42" s="78" t="s">
        <v>925</v>
      </c>
      <c r="C42" s="93"/>
      <c r="D42" s="168"/>
      <c r="E42" s="168"/>
      <c r="F42" s="168"/>
      <c r="G42" s="132"/>
      <c r="H42" s="132"/>
      <c r="I42" s="132"/>
      <c r="J42" s="132"/>
      <c r="K42" s="132"/>
      <c r="L42" s="168"/>
      <c r="M42" s="263"/>
      <c r="N42" s="132"/>
      <c r="O42" s="132"/>
      <c r="P42" s="132"/>
      <c r="Q42" s="132"/>
      <c r="R42" s="132"/>
      <c r="S42" s="168"/>
      <c r="T42" s="263"/>
      <c r="U42" s="132"/>
      <c r="V42" s="132"/>
      <c r="W42" s="132"/>
      <c r="X42" s="132"/>
      <c r="Y42" s="132"/>
      <c r="Z42" s="168"/>
      <c r="AA42" s="168"/>
      <c r="AB42" s="132"/>
      <c r="AC42" s="132"/>
      <c r="AD42" s="132"/>
      <c r="AE42" s="132"/>
      <c r="AF42" s="132"/>
      <c r="AG42" s="168"/>
      <c r="AH42" s="168"/>
      <c r="AI42" s="132"/>
      <c r="AJ42" s="132"/>
      <c r="AK42" s="132"/>
      <c r="AL42" s="132"/>
      <c r="AM42" s="132"/>
      <c r="AN42" s="272"/>
      <c r="AO42" s="168"/>
      <c r="AP42" s="132"/>
      <c r="AQ42" s="132"/>
      <c r="AR42" s="132"/>
      <c r="AS42" s="132"/>
      <c r="AT42" s="132"/>
      <c r="AU42" s="168"/>
      <c r="AV42" s="168"/>
      <c r="AW42" s="132"/>
      <c r="AX42" s="132"/>
      <c r="AY42" s="132"/>
      <c r="AZ42" s="132"/>
      <c r="BA42" s="132"/>
      <c r="BB42" s="168"/>
      <c r="BC42" s="168"/>
      <c r="BD42" s="132"/>
      <c r="BE42" s="132"/>
      <c r="BF42" s="132"/>
      <c r="BG42" s="132"/>
      <c r="BH42" s="132"/>
      <c r="BI42" s="168"/>
      <c r="BJ42" s="168"/>
      <c r="BK42" s="132"/>
      <c r="BL42" s="132"/>
      <c r="BM42" s="132"/>
      <c r="BN42" s="132"/>
      <c r="BO42" s="132"/>
      <c r="BP42" s="168"/>
      <c r="BQ42" s="168"/>
      <c r="BR42" s="132"/>
      <c r="BS42" s="132"/>
      <c r="BT42" s="132"/>
      <c r="BU42" s="132"/>
      <c r="BV42" s="132"/>
      <c r="BW42" s="168"/>
      <c r="BX42" s="229">
        <f t="shared" si="35"/>
        <v>0</v>
      </c>
      <c r="BY42" s="168"/>
      <c r="BZ42" s="90" t="s">
        <v>135</v>
      </c>
      <c r="CA42" s="90"/>
    </row>
    <row r="43" spans="1:79" s="6" customFormat="1" ht="25.5" hidden="1" x14ac:dyDescent="0.2">
      <c r="A43" s="77" t="s">
        <v>705</v>
      </c>
      <c r="B43" s="80" t="s">
        <v>922</v>
      </c>
      <c r="C43" s="93"/>
      <c r="D43" s="168"/>
      <c r="E43" s="168"/>
      <c r="F43" s="168"/>
      <c r="G43" s="132"/>
      <c r="H43" s="132"/>
      <c r="I43" s="132"/>
      <c r="J43" s="132"/>
      <c r="K43" s="132"/>
      <c r="L43" s="168"/>
      <c r="M43" s="263"/>
      <c r="N43" s="132"/>
      <c r="O43" s="132"/>
      <c r="P43" s="132"/>
      <c r="Q43" s="132"/>
      <c r="R43" s="132"/>
      <c r="S43" s="168"/>
      <c r="T43" s="263"/>
      <c r="U43" s="132"/>
      <c r="V43" s="132"/>
      <c r="W43" s="132"/>
      <c r="X43" s="132"/>
      <c r="Y43" s="132"/>
      <c r="Z43" s="168"/>
      <c r="AA43" s="168"/>
      <c r="AB43" s="132"/>
      <c r="AC43" s="132"/>
      <c r="AD43" s="132"/>
      <c r="AE43" s="132"/>
      <c r="AF43" s="132"/>
      <c r="AG43" s="168"/>
      <c r="AH43" s="168"/>
      <c r="AI43" s="132"/>
      <c r="AJ43" s="132"/>
      <c r="AK43" s="132"/>
      <c r="AL43" s="132"/>
      <c r="AM43" s="132"/>
      <c r="AN43" s="272"/>
      <c r="AO43" s="168"/>
      <c r="AP43" s="132"/>
      <c r="AQ43" s="132"/>
      <c r="AR43" s="132"/>
      <c r="AS43" s="132"/>
      <c r="AT43" s="132"/>
      <c r="AU43" s="168"/>
      <c r="AV43" s="168"/>
      <c r="AW43" s="132"/>
      <c r="AX43" s="132"/>
      <c r="AY43" s="132"/>
      <c r="AZ43" s="132"/>
      <c r="BA43" s="132"/>
      <c r="BB43" s="168"/>
      <c r="BC43" s="168"/>
      <c r="BD43" s="132"/>
      <c r="BE43" s="132"/>
      <c r="BF43" s="132"/>
      <c r="BG43" s="132"/>
      <c r="BH43" s="132"/>
      <c r="BI43" s="168"/>
      <c r="BJ43" s="168"/>
      <c r="BK43" s="132"/>
      <c r="BL43" s="132"/>
      <c r="BM43" s="132"/>
      <c r="BN43" s="132"/>
      <c r="BO43" s="132"/>
      <c r="BP43" s="168"/>
      <c r="BQ43" s="168"/>
      <c r="BR43" s="132"/>
      <c r="BS43" s="132"/>
      <c r="BT43" s="132"/>
      <c r="BU43" s="132"/>
      <c r="BV43" s="132"/>
      <c r="BW43" s="168"/>
      <c r="BX43" s="229">
        <f t="shared" si="35"/>
        <v>0</v>
      </c>
      <c r="BY43" s="168"/>
      <c r="BZ43" s="90" t="s">
        <v>135</v>
      </c>
      <c r="CA43" s="90"/>
    </row>
    <row r="44" spans="1:79" s="6" customFormat="1" ht="25.5" hidden="1" x14ac:dyDescent="0.2">
      <c r="A44" s="77" t="s">
        <v>705</v>
      </c>
      <c r="B44" s="80" t="s">
        <v>922</v>
      </c>
      <c r="C44" s="93"/>
      <c r="D44" s="168"/>
      <c r="E44" s="168"/>
      <c r="F44" s="168"/>
      <c r="G44" s="132"/>
      <c r="H44" s="132"/>
      <c r="I44" s="132"/>
      <c r="J44" s="132"/>
      <c r="K44" s="132"/>
      <c r="L44" s="168"/>
      <c r="M44" s="263"/>
      <c r="N44" s="132"/>
      <c r="O44" s="132"/>
      <c r="P44" s="132"/>
      <c r="Q44" s="132"/>
      <c r="R44" s="132"/>
      <c r="S44" s="168"/>
      <c r="T44" s="263"/>
      <c r="U44" s="132"/>
      <c r="V44" s="132"/>
      <c r="W44" s="132"/>
      <c r="X44" s="132"/>
      <c r="Y44" s="132"/>
      <c r="Z44" s="168"/>
      <c r="AA44" s="168"/>
      <c r="AB44" s="132"/>
      <c r="AC44" s="132"/>
      <c r="AD44" s="132"/>
      <c r="AE44" s="132"/>
      <c r="AF44" s="132"/>
      <c r="AG44" s="168"/>
      <c r="AH44" s="168"/>
      <c r="AI44" s="132"/>
      <c r="AJ44" s="132"/>
      <c r="AK44" s="132"/>
      <c r="AL44" s="132"/>
      <c r="AM44" s="132"/>
      <c r="AN44" s="272"/>
      <c r="AO44" s="168"/>
      <c r="AP44" s="132"/>
      <c r="AQ44" s="132"/>
      <c r="AR44" s="132"/>
      <c r="AS44" s="132"/>
      <c r="AT44" s="132"/>
      <c r="AU44" s="168"/>
      <c r="AV44" s="168"/>
      <c r="AW44" s="132"/>
      <c r="AX44" s="132"/>
      <c r="AY44" s="132"/>
      <c r="AZ44" s="132"/>
      <c r="BA44" s="132"/>
      <c r="BB44" s="168"/>
      <c r="BC44" s="168"/>
      <c r="BD44" s="132"/>
      <c r="BE44" s="132"/>
      <c r="BF44" s="132"/>
      <c r="BG44" s="132"/>
      <c r="BH44" s="132"/>
      <c r="BI44" s="168"/>
      <c r="BJ44" s="168"/>
      <c r="BK44" s="132"/>
      <c r="BL44" s="132"/>
      <c r="BM44" s="132"/>
      <c r="BN44" s="132"/>
      <c r="BO44" s="132"/>
      <c r="BP44" s="168"/>
      <c r="BQ44" s="168"/>
      <c r="BR44" s="132"/>
      <c r="BS44" s="132"/>
      <c r="BT44" s="132"/>
      <c r="BU44" s="132"/>
      <c r="BV44" s="132"/>
      <c r="BW44" s="168"/>
      <c r="BX44" s="229">
        <f t="shared" si="35"/>
        <v>0</v>
      </c>
      <c r="BY44" s="168"/>
      <c r="BZ44" s="90" t="s">
        <v>135</v>
      </c>
      <c r="CA44" s="90"/>
    </row>
    <row r="45" spans="1:79" s="6" customFormat="1" ht="12.75" hidden="1" x14ac:dyDescent="0.2">
      <c r="A45" s="77" t="s">
        <v>85</v>
      </c>
      <c r="B45" s="78" t="s">
        <v>85</v>
      </c>
      <c r="C45" s="93"/>
      <c r="D45" s="168"/>
      <c r="E45" s="168"/>
      <c r="F45" s="168"/>
      <c r="G45" s="132"/>
      <c r="H45" s="132"/>
      <c r="I45" s="132"/>
      <c r="J45" s="132"/>
      <c r="K45" s="132"/>
      <c r="L45" s="168"/>
      <c r="M45" s="263"/>
      <c r="N45" s="132"/>
      <c r="O45" s="132"/>
      <c r="P45" s="132"/>
      <c r="Q45" s="132"/>
      <c r="R45" s="132"/>
      <c r="S45" s="168"/>
      <c r="T45" s="263"/>
      <c r="U45" s="132"/>
      <c r="V45" s="132"/>
      <c r="W45" s="132"/>
      <c r="X45" s="132"/>
      <c r="Y45" s="132"/>
      <c r="Z45" s="168"/>
      <c r="AA45" s="168"/>
      <c r="AB45" s="132"/>
      <c r="AC45" s="132"/>
      <c r="AD45" s="132"/>
      <c r="AE45" s="132"/>
      <c r="AF45" s="132"/>
      <c r="AG45" s="168"/>
      <c r="AH45" s="168"/>
      <c r="AI45" s="132"/>
      <c r="AJ45" s="132"/>
      <c r="AK45" s="132"/>
      <c r="AL45" s="132"/>
      <c r="AM45" s="132"/>
      <c r="AN45" s="272"/>
      <c r="AO45" s="168"/>
      <c r="AP45" s="132"/>
      <c r="AQ45" s="132"/>
      <c r="AR45" s="132"/>
      <c r="AS45" s="132"/>
      <c r="AT45" s="132"/>
      <c r="AU45" s="168"/>
      <c r="AV45" s="168"/>
      <c r="AW45" s="132"/>
      <c r="AX45" s="132"/>
      <c r="AY45" s="132"/>
      <c r="AZ45" s="132"/>
      <c r="BA45" s="132"/>
      <c r="BB45" s="168"/>
      <c r="BC45" s="168"/>
      <c r="BD45" s="132"/>
      <c r="BE45" s="132"/>
      <c r="BF45" s="132"/>
      <c r="BG45" s="132"/>
      <c r="BH45" s="132"/>
      <c r="BI45" s="168"/>
      <c r="BJ45" s="168"/>
      <c r="BK45" s="132"/>
      <c r="BL45" s="132"/>
      <c r="BM45" s="132"/>
      <c r="BN45" s="132"/>
      <c r="BO45" s="132"/>
      <c r="BP45" s="168"/>
      <c r="BQ45" s="168"/>
      <c r="BR45" s="132"/>
      <c r="BS45" s="132"/>
      <c r="BT45" s="132"/>
      <c r="BU45" s="132"/>
      <c r="BV45" s="132"/>
      <c r="BW45" s="168"/>
      <c r="BX45" s="229">
        <f t="shared" si="35"/>
        <v>0</v>
      </c>
      <c r="BY45" s="168"/>
      <c r="BZ45" s="90" t="s">
        <v>135</v>
      </c>
      <c r="CA45" s="90"/>
    </row>
    <row r="46" spans="1:79" s="6" customFormat="1" ht="51" hidden="1" x14ac:dyDescent="0.2">
      <c r="A46" s="77" t="s">
        <v>140</v>
      </c>
      <c r="B46" s="78" t="s">
        <v>926</v>
      </c>
      <c r="C46" s="93"/>
      <c r="D46" s="168"/>
      <c r="E46" s="168"/>
      <c r="F46" s="168"/>
      <c r="G46" s="132"/>
      <c r="H46" s="132"/>
      <c r="I46" s="132"/>
      <c r="J46" s="132"/>
      <c r="K46" s="132"/>
      <c r="L46" s="168"/>
      <c r="M46" s="263"/>
      <c r="N46" s="132"/>
      <c r="O46" s="132"/>
      <c r="P46" s="132"/>
      <c r="Q46" s="132"/>
      <c r="R46" s="132"/>
      <c r="S46" s="168"/>
      <c r="T46" s="263"/>
      <c r="U46" s="132"/>
      <c r="V46" s="132"/>
      <c r="W46" s="132"/>
      <c r="X46" s="132"/>
      <c r="Y46" s="132"/>
      <c r="Z46" s="168"/>
      <c r="AA46" s="168"/>
      <c r="AB46" s="132"/>
      <c r="AC46" s="132"/>
      <c r="AD46" s="132"/>
      <c r="AE46" s="132"/>
      <c r="AF46" s="132"/>
      <c r="AG46" s="168"/>
      <c r="AH46" s="168"/>
      <c r="AI46" s="132"/>
      <c r="AJ46" s="132"/>
      <c r="AK46" s="132"/>
      <c r="AL46" s="132"/>
      <c r="AM46" s="132"/>
      <c r="AN46" s="272"/>
      <c r="AO46" s="168"/>
      <c r="AP46" s="132"/>
      <c r="AQ46" s="132"/>
      <c r="AR46" s="132"/>
      <c r="AS46" s="132"/>
      <c r="AT46" s="132"/>
      <c r="AU46" s="168"/>
      <c r="AV46" s="168"/>
      <c r="AW46" s="132"/>
      <c r="AX46" s="132"/>
      <c r="AY46" s="132"/>
      <c r="AZ46" s="132"/>
      <c r="BA46" s="132"/>
      <c r="BB46" s="168"/>
      <c r="BC46" s="168"/>
      <c r="BD46" s="132"/>
      <c r="BE46" s="132"/>
      <c r="BF46" s="132"/>
      <c r="BG46" s="132"/>
      <c r="BH46" s="132"/>
      <c r="BI46" s="168"/>
      <c r="BJ46" s="168"/>
      <c r="BK46" s="132"/>
      <c r="BL46" s="132"/>
      <c r="BM46" s="132"/>
      <c r="BN46" s="132"/>
      <c r="BO46" s="132"/>
      <c r="BP46" s="168"/>
      <c r="BQ46" s="168"/>
      <c r="BR46" s="132"/>
      <c r="BS46" s="132"/>
      <c r="BT46" s="132"/>
      <c r="BU46" s="132"/>
      <c r="BV46" s="132"/>
      <c r="BW46" s="168"/>
      <c r="BX46" s="229">
        <f t="shared" si="35"/>
        <v>0</v>
      </c>
      <c r="BY46" s="168"/>
      <c r="BZ46" s="90" t="s">
        <v>135</v>
      </c>
      <c r="CA46" s="90"/>
    </row>
    <row r="47" spans="1:79" s="6" customFormat="1" ht="38.25" hidden="1" x14ac:dyDescent="0.2">
      <c r="A47" s="77" t="s">
        <v>927</v>
      </c>
      <c r="B47" s="78" t="s">
        <v>928</v>
      </c>
      <c r="C47" s="93"/>
      <c r="D47" s="168"/>
      <c r="E47" s="168"/>
      <c r="F47" s="168"/>
      <c r="G47" s="132"/>
      <c r="H47" s="132"/>
      <c r="I47" s="132"/>
      <c r="J47" s="132"/>
      <c r="K47" s="132"/>
      <c r="L47" s="168"/>
      <c r="M47" s="263"/>
      <c r="N47" s="132"/>
      <c r="O47" s="132"/>
      <c r="P47" s="132"/>
      <c r="Q47" s="132"/>
      <c r="R47" s="132"/>
      <c r="S47" s="168"/>
      <c r="T47" s="263"/>
      <c r="U47" s="132"/>
      <c r="V47" s="132"/>
      <c r="W47" s="132"/>
      <c r="X47" s="132"/>
      <c r="Y47" s="132"/>
      <c r="Z47" s="168"/>
      <c r="AA47" s="168"/>
      <c r="AB47" s="132"/>
      <c r="AC47" s="132"/>
      <c r="AD47" s="132"/>
      <c r="AE47" s="132"/>
      <c r="AF47" s="132"/>
      <c r="AG47" s="168"/>
      <c r="AH47" s="168"/>
      <c r="AI47" s="132"/>
      <c r="AJ47" s="132"/>
      <c r="AK47" s="132"/>
      <c r="AL47" s="132"/>
      <c r="AM47" s="132"/>
      <c r="AN47" s="272"/>
      <c r="AO47" s="168"/>
      <c r="AP47" s="132"/>
      <c r="AQ47" s="132"/>
      <c r="AR47" s="132"/>
      <c r="AS47" s="132"/>
      <c r="AT47" s="132"/>
      <c r="AU47" s="168"/>
      <c r="AV47" s="168"/>
      <c r="AW47" s="132"/>
      <c r="AX47" s="132"/>
      <c r="AY47" s="132"/>
      <c r="AZ47" s="132"/>
      <c r="BA47" s="132"/>
      <c r="BB47" s="168"/>
      <c r="BC47" s="168"/>
      <c r="BD47" s="132"/>
      <c r="BE47" s="132"/>
      <c r="BF47" s="132"/>
      <c r="BG47" s="132"/>
      <c r="BH47" s="132"/>
      <c r="BI47" s="168"/>
      <c r="BJ47" s="168"/>
      <c r="BK47" s="132"/>
      <c r="BL47" s="132"/>
      <c r="BM47" s="132"/>
      <c r="BN47" s="132"/>
      <c r="BO47" s="132"/>
      <c r="BP47" s="168"/>
      <c r="BQ47" s="168"/>
      <c r="BR47" s="132"/>
      <c r="BS47" s="132"/>
      <c r="BT47" s="132"/>
      <c r="BU47" s="132"/>
      <c r="BV47" s="132"/>
      <c r="BW47" s="168"/>
      <c r="BX47" s="229">
        <f t="shared" si="35"/>
        <v>0</v>
      </c>
      <c r="BY47" s="168"/>
      <c r="BZ47" s="90" t="s">
        <v>135</v>
      </c>
      <c r="CA47" s="90"/>
    </row>
    <row r="48" spans="1:79" s="6" customFormat="1" ht="114.75" hidden="1" x14ac:dyDescent="0.2">
      <c r="A48" s="77" t="s">
        <v>927</v>
      </c>
      <c r="B48" s="78" t="s">
        <v>929</v>
      </c>
      <c r="C48" s="93"/>
      <c r="D48" s="168"/>
      <c r="E48" s="168"/>
      <c r="F48" s="168"/>
      <c r="G48" s="132"/>
      <c r="H48" s="132"/>
      <c r="I48" s="132"/>
      <c r="J48" s="132"/>
      <c r="K48" s="132"/>
      <c r="L48" s="168"/>
      <c r="M48" s="263"/>
      <c r="N48" s="132"/>
      <c r="O48" s="132"/>
      <c r="P48" s="132"/>
      <c r="Q48" s="132"/>
      <c r="R48" s="132"/>
      <c r="S48" s="168"/>
      <c r="T48" s="263"/>
      <c r="U48" s="132"/>
      <c r="V48" s="132"/>
      <c r="W48" s="132"/>
      <c r="X48" s="132"/>
      <c r="Y48" s="132"/>
      <c r="Z48" s="168"/>
      <c r="AA48" s="168"/>
      <c r="AB48" s="132"/>
      <c r="AC48" s="132"/>
      <c r="AD48" s="132"/>
      <c r="AE48" s="132"/>
      <c r="AF48" s="132"/>
      <c r="AG48" s="168"/>
      <c r="AH48" s="168"/>
      <c r="AI48" s="132"/>
      <c r="AJ48" s="132"/>
      <c r="AK48" s="132"/>
      <c r="AL48" s="132"/>
      <c r="AM48" s="132"/>
      <c r="AN48" s="272"/>
      <c r="AO48" s="168"/>
      <c r="AP48" s="132"/>
      <c r="AQ48" s="132"/>
      <c r="AR48" s="132"/>
      <c r="AS48" s="132"/>
      <c r="AT48" s="132"/>
      <c r="AU48" s="168"/>
      <c r="AV48" s="168"/>
      <c r="AW48" s="132"/>
      <c r="AX48" s="132"/>
      <c r="AY48" s="132"/>
      <c r="AZ48" s="132"/>
      <c r="BA48" s="132"/>
      <c r="BB48" s="168"/>
      <c r="BC48" s="168"/>
      <c r="BD48" s="132"/>
      <c r="BE48" s="132"/>
      <c r="BF48" s="132"/>
      <c r="BG48" s="132"/>
      <c r="BH48" s="132"/>
      <c r="BI48" s="168"/>
      <c r="BJ48" s="168"/>
      <c r="BK48" s="132"/>
      <c r="BL48" s="132"/>
      <c r="BM48" s="132"/>
      <c r="BN48" s="132"/>
      <c r="BO48" s="132"/>
      <c r="BP48" s="168"/>
      <c r="BQ48" s="168"/>
      <c r="BR48" s="132"/>
      <c r="BS48" s="132"/>
      <c r="BT48" s="132"/>
      <c r="BU48" s="132"/>
      <c r="BV48" s="132"/>
      <c r="BW48" s="168"/>
      <c r="BX48" s="229">
        <f t="shared" si="35"/>
        <v>0</v>
      </c>
      <c r="BY48" s="168"/>
      <c r="BZ48" s="90" t="s">
        <v>135</v>
      </c>
      <c r="CA48" s="90"/>
    </row>
    <row r="49" spans="1:79" s="6" customFormat="1" ht="25.5" hidden="1" x14ac:dyDescent="0.2">
      <c r="A49" s="77" t="s">
        <v>927</v>
      </c>
      <c r="B49" s="80" t="s">
        <v>922</v>
      </c>
      <c r="C49" s="93"/>
      <c r="D49" s="168"/>
      <c r="E49" s="168"/>
      <c r="F49" s="168"/>
      <c r="G49" s="132"/>
      <c r="H49" s="132"/>
      <c r="I49" s="132"/>
      <c r="J49" s="132"/>
      <c r="K49" s="132"/>
      <c r="L49" s="168"/>
      <c r="M49" s="263"/>
      <c r="N49" s="132"/>
      <c r="O49" s="132"/>
      <c r="P49" s="132"/>
      <c r="Q49" s="132"/>
      <c r="R49" s="132"/>
      <c r="S49" s="168"/>
      <c r="T49" s="263"/>
      <c r="U49" s="132"/>
      <c r="V49" s="132"/>
      <c r="W49" s="132"/>
      <c r="X49" s="132"/>
      <c r="Y49" s="132"/>
      <c r="Z49" s="168"/>
      <c r="AA49" s="168"/>
      <c r="AB49" s="132"/>
      <c r="AC49" s="132"/>
      <c r="AD49" s="132"/>
      <c r="AE49" s="132"/>
      <c r="AF49" s="132"/>
      <c r="AG49" s="168"/>
      <c r="AH49" s="168"/>
      <c r="AI49" s="132"/>
      <c r="AJ49" s="132"/>
      <c r="AK49" s="132"/>
      <c r="AL49" s="132"/>
      <c r="AM49" s="132"/>
      <c r="AN49" s="272"/>
      <c r="AO49" s="168"/>
      <c r="AP49" s="132"/>
      <c r="AQ49" s="132"/>
      <c r="AR49" s="132"/>
      <c r="AS49" s="132"/>
      <c r="AT49" s="132"/>
      <c r="AU49" s="168"/>
      <c r="AV49" s="168"/>
      <c r="AW49" s="132"/>
      <c r="AX49" s="132"/>
      <c r="AY49" s="132"/>
      <c r="AZ49" s="132"/>
      <c r="BA49" s="132"/>
      <c r="BB49" s="168"/>
      <c r="BC49" s="168"/>
      <c r="BD49" s="132"/>
      <c r="BE49" s="132"/>
      <c r="BF49" s="132"/>
      <c r="BG49" s="132"/>
      <c r="BH49" s="132"/>
      <c r="BI49" s="168"/>
      <c r="BJ49" s="168"/>
      <c r="BK49" s="132"/>
      <c r="BL49" s="132"/>
      <c r="BM49" s="132"/>
      <c r="BN49" s="132"/>
      <c r="BO49" s="132"/>
      <c r="BP49" s="168"/>
      <c r="BQ49" s="168"/>
      <c r="BR49" s="132"/>
      <c r="BS49" s="132"/>
      <c r="BT49" s="132"/>
      <c r="BU49" s="132"/>
      <c r="BV49" s="132"/>
      <c r="BW49" s="168"/>
      <c r="BX49" s="229">
        <f t="shared" si="35"/>
        <v>0</v>
      </c>
      <c r="BY49" s="168"/>
      <c r="BZ49" s="90" t="s">
        <v>135</v>
      </c>
      <c r="CA49" s="90"/>
    </row>
    <row r="50" spans="1:79" s="6" customFormat="1" ht="25.5" hidden="1" x14ac:dyDescent="0.2">
      <c r="A50" s="77" t="s">
        <v>927</v>
      </c>
      <c r="B50" s="80" t="s">
        <v>922</v>
      </c>
      <c r="C50" s="93"/>
      <c r="D50" s="168"/>
      <c r="E50" s="168"/>
      <c r="F50" s="168"/>
      <c r="G50" s="132"/>
      <c r="H50" s="132"/>
      <c r="I50" s="132"/>
      <c r="J50" s="132"/>
      <c r="K50" s="132"/>
      <c r="L50" s="168"/>
      <c r="M50" s="263"/>
      <c r="N50" s="132"/>
      <c r="O50" s="132"/>
      <c r="P50" s="132"/>
      <c r="Q50" s="132"/>
      <c r="R50" s="132"/>
      <c r="S50" s="168"/>
      <c r="T50" s="263"/>
      <c r="U50" s="132"/>
      <c r="V50" s="132"/>
      <c r="W50" s="132"/>
      <c r="X50" s="132"/>
      <c r="Y50" s="132"/>
      <c r="Z50" s="168"/>
      <c r="AA50" s="168"/>
      <c r="AB50" s="132"/>
      <c r="AC50" s="132"/>
      <c r="AD50" s="132"/>
      <c r="AE50" s="132"/>
      <c r="AF50" s="132"/>
      <c r="AG50" s="168"/>
      <c r="AH50" s="168"/>
      <c r="AI50" s="132"/>
      <c r="AJ50" s="132"/>
      <c r="AK50" s="132"/>
      <c r="AL50" s="132"/>
      <c r="AM50" s="132"/>
      <c r="AN50" s="272"/>
      <c r="AO50" s="168"/>
      <c r="AP50" s="132"/>
      <c r="AQ50" s="132"/>
      <c r="AR50" s="132"/>
      <c r="AS50" s="132"/>
      <c r="AT50" s="132"/>
      <c r="AU50" s="168"/>
      <c r="AV50" s="168"/>
      <c r="AW50" s="132"/>
      <c r="AX50" s="132"/>
      <c r="AY50" s="132"/>
      <c r="AZ50" s="132"/>
      <c r="BA50" s="132"/>
      <c r="BB50" s="168"/>
      <c r="BC50" s="168"/>
      <c r="BD50" s="132"/>
      <c r="BE50" s="132"/>
      <c r="BF50" s="132"/>
      <c r="BG50" s="132"/>
      <c r="BH50" s="132"/>
      <c r="BI50" s="168"/>
      <c r="BJ50" s="168"/>
      <c r="BK50" s="132"/>
      <c r="BL50" s="132"/>
      <c r="BM50" s="132"/>
      <c r="BN50" s="132"/>
      <c r="BO50" s="132"/>
      <c r="BP50" s="168"/>
      <c r="BQ50" s="168"/>
      <c r="BR50" s="132"/>
      <c r="BS50" s="132"/>
      <c r="BT50" s="132"/>
      <c r="BU50" s="132"/>
      <c r="BV50" s="132"/>
      <c r="BW50" s="168"/>
      <c r="BX50" s="229">
        <f t="shared" si="35"/>
        <v>0</v>
      </c>
      <c r="BY50" s="168"/>
      <c r="BZ50" s="90" t="s">
        <v>135</v>
      </c>
      <c r="CA50" s="90"/>
    </row>
    <row r="51" spans="1:79" s="6" customFormat="1" ht="12.75" hidden="1" x14ac:dyDescent="0.2">
      <c r="A51" s="77" t="s">
        <v>85</v>
      </c>
      <c r="B51" s="78" t="s">
        <v>85</v>
      </c>
      <c r="C51" s="93"/>
      <c r="D51" s="168"/>
      <c r="E51" s="168"/>
      <c r="F51" s="168"/>
      <c r="G51" s="132"/>
      <c r="H51" s="132"/>
      <c r="I51" s="132"/>
      <c r="J51" s="132"/>
      <c r="K51" s="132"/>
      <c r="L51" s="168"/>
      <c r="M51" s="263"/>
      <c r="N51" s="132"/>
      <c r="O51" s="132"/>
      <c r="P51" s="132"/>
      <c r="Q51" s="132"/>
      <c r="R51" s="132"/>
      <c r="S51" s="168"/>
      <c r="T51" s="263"/>
      <c r="U51" s="132"/>
      <c r="V51" s="132"/>
      <c r="W51" s="132"/>
      <c r="X51" s="132"/>
      <c r="Y51" s="132"/>
      <c r="Z51" s="168"/>
      <c r="AA51" s="168"/>
      <c r="AB51" s="132"/>
      <c r="AC51" s="132"/>
      <c r="AD51" s="132"/>
      <c r="AE51" s="132"/>
      <c r="AF51" s="132"/>
      <c r="AG51" s="168"/>
      <c r="AH51" s="168"/>
      <c r="AI51" s="132"/>
      <c r="AJ51" s="132"/>
      <c r="AK51" s="132"/>
      <c r="AL51" s="132"/>
      <c r="AM51" s="132"/>
      <c r="AN51" s="272"/>
      <c r="AO51" s="168"/>
      <c r="AP51" s="132"/>
      <c r="AQ51" s="132"/>
      <c r="AR51" s="132"/>
      <c r="AS51" s="132"/>
      <c r="AT51" s="132"/>
      <c r="AU51" s="168"/>
      <c r="AV51" s="168"/>
      <c r="AW51" s="132"/>
      <c r="AX51" s="132"/>
      <c r="AY51" s="132"/>
      <c r="AZ51" s="132"/>
      <c r="BA51" s="132"/>
      <c r="BB51" s="168"/>
      <c r="BC51" s="168"/>
      <c r="BD51" s="132"/>
      <c r="BE51" s="132"/>
      <c r="BF51" s="132"/>
      <c r="BG51" s="132"/>
      <c r="BH51" s="132"/>
      <c r="BI51" s="168"/>
      <c r="BJ51" s="168"/>
      <c r="BK51" s="132"/>
      <c r="BL51" s="132"/>
      <c r="BM51" s="132"/>
      <c r="BN51" s="132"/>
      <c r="BO51" s="132"/>
      <c r="BP51" s="168"/>
      <c r="BQ51" s="168"/>
      <c r="BR51" s="132"/>
      <c r="BS51" s="132"/>
      <c r="BT51" s="132"/>
      <c r="BU51" s="132"/>
      <c r="BV51" s="132"/>
      <c r="BW51" s="168"/>
      <c r="BX51" s="229">
        <f t="shared" si="35"/>
        <v>0</v>
      </c>
      <c r="BY51" s="168"/>
      <c r="BZ51" s="90" t="s">
        <v>135</v>
      </c>
      <c r="CA51" s="90"/>
    </row>
    <row r="52" spans="1:79" s="6" customFormat="1" ht="102" hidden="1" x14ac:dyDescent="0.2">
      <c r="A52" s="77" t="s">
        <v>927</v>
      </c>
      <c r="B52" s="78" t="s">
        <v>930</v>
      </c>
      <c r="C52" s="93"/>
      <c r="D52" s="168"/>
      <c r="E52" s="168"/>
      <c r="F52" s="168"/>
      <c r="G52" s="132"/>
      <c r="H52" s="132"/>
      <c r="I52" s="132"/>
      <c r="J52" s="132"/>
      <c r="K52" s="132"/>
      <c r="L52" s="168"/>
      <c r="M52" s="263"/>
      <c r="N52" s="132"/>
      <c r="O52" s="132"/>
      <c r="P52" s="132"/>
      <c r="Q52" s="132"/>
      <c r="R52" s="132"/>
      <c r="S52" s="168"/>
      <c r="T52" s="263"/>
      <c r="U52" s="132"/>
      <c r="V52" s="132"/>
      <c r="W52" s="132"/>
      <c r="X52" s="132"/>
      <c r="Y52" s="132"/>
      <c r="Z52" s="168"/>
      <c r="AA52" s="168"/>
      <c r="AB52" s="132"/>
      <c r="AC52" s="132"/>
      <c r="AD52" s="132"/>
      <c r="AE52" s="132"/>
      <c r="AF52" s="132"/>
      <c r="AG52" s="168"/>
      <c r="AH52" s="168"/>
      <c r="AI52" s="132"/>
      <c r="AJ52" s="132"/>
      <c r="AK52" s="132"/>
      <c r="AL52" s="132"/>
      <c r="AM52" s="132"/>
      <c r="AN52" s="272"/>
      <c r="AO52" s="168"/>
      <c r="AP52" s="132"/>
      <c r="AQ52" s="132"/>
      <c r="AR52" s="132"/>
      <c r="AS52" s="132"/>
      <c r="AT52" s="132"/>
      <c r="AU52" s="168"/>
      <c r="AV52" s="168"/>
      <c r="AW52" s="132"/>
      <c r="AX52" s="132"/>
      <c r="AY52" s="132"/>
      <c r="AZ52" s="132"/>
      <c r="BA52" s="132"/>
      <c r="BB52" s="168"/>
      <c r="BC52" s="168"/>
      <c r="BD52" s="132"/>
      <c r="BE52" s="132"/>
      <c r="BF52" s="132"/>
      <c r="BG52" s="132"/>
      <c r="BH52" s="132"/>
      <c r="BI52" s="168"/>
      <c r="BJ52" s="168"/>
      <c r="BK52" s="132"/>
      <c r="BL52" s="132"/>
      <c r="BM52" s="132"/>
      <c r="BN52" s="132"/>
      <c r="BO52" s="132"/>
      <c r="BP52" s="168"/>
      <c r="BQ52" s="168"/>
      <c r="BR52" s="132"/>
      <c r="BS52" s="132"/>
      <c r="BT52" s="132"/>
      <c r="BU52" s="132"/>
      <c r="BV52" s="132"/>
      <c r="BW52" s="168"/>
      <c r="BX52" s="229">
        <f t="shared" si="35"/>
        <v>0</v>
      </c>
      <c r="BY52" s="168"/>
      <c r="BZ52" s="90" t="s">
        <v>135</v>
      </c>
      <c r="CA52" s="90"/>
    </row>
    <row r="53" spans="1:79" s="6" customFormat="1" ht="25.5" hidden="1" x14ac:dyDescent="0.2">
      <c r="A53" s="77" t="s">
        <v>927</v>
      </c>
      <c r="B53" s="80" t="s">
        <v>922</v>
      </c>
      <c r="C53" s="93"/>
      <c r="D53" s="168"/>
      <c r="E53" s="168"/>
      <c r="F53" s="168"/>
      <c r="G53" s="132"/>
      <c r="H53" s="132"/>
      <c r="I53" s="132"/>
      <c r="J53" s="132"/>
      <c r="K53" s="132"/>
      <c r="L53" s="168"/>
      <c r="M53" s="263"/>
      <c r="N53" s="132"/>
      <c r="O53" s="132"/>
      <c r="P53" s="132"/>
      <c r="Q53" s="132"/>
      <c r="R53" s="132"/>
      <c r="S53" s="168"/>
      <c r="T53" s="263"/>
      <c r="U53" s="132"/>
      <c r="V53" s="132"/>
      <c r="W53" s="132"/>
      <c r="X53" s="132"/>
      <c r="Y53" s="132"/>
      <c r="Z53" s="168"/>
      <c r="AA53" s="168"/>
      <c r="AB53" s="132"/>
      <c r="AC53" s="132"/>
      <c r="AD53" s="132"/>
      <c r="AE53" s="132"/>
      <c r="AF53" s="132"/>
      <c r="AG53" s="168"/>
      <c r="AH53" s="168"/>
      <c r="AI53" s="132"/>
      <c r="AJ53" s="132"/>
      <c r="AK53" s="132"/>
      <c r="AL53" s="132"/>
      <c r="AM53" s="132"/>
      <c r="AN53" s="272"/>
      <c r="AO53" s="168"/>
      <c r="AP53" s="132"/>
      <c r="AQ53" s="132"/>
      <c r="AR53" s="132"/>
      <c r="AS53" s="132"/>
      <c r="AT53" s="132"/>
      <c r="AU53" s="168"/>
      <c r="AV53" s="168"/>
      <c r="AW53" s="132"/>
      <c r="AX53" s="132"/>
      <c r="AY53" s="132"/>
      <c r="AZ53" s="132"/>
      <c r="BA53" s="132"/>
      <c r="BB53" s="168"/>
      <c r="BC53" s="168"/>
      <c r="BD53" s="132"/>
      <c r="BE53" s="132"/>
      <c r="BF53" s="132"/>
      <c r="BG53" s="132"/>
      <c r="BH53" s="132"/>
      <c r="BI53" s="168"/>
      <c r="BJ53" s="168"/>
      <c r="BK53" s="132"/>
      <c r="BL53" s="132"/>
      <c r="BM53" s="132"/>
      <c r="BN53" s="132"/>
      <c r="BO53" s="132"/>
      <c r="BP53" s="168"/>
      <c r="BQ53" s="168"/>
      <c r="BR53" s="132"/>
      <c r="BS53" s="132"/>
      <c r="BT53" s="132"/>
      <c r="BU53" s="132"/>
      <c r="BV53" s="132"/>
      <c r="BW53" s="168"/>
      <c r="BX53" s="229">
        <f t="shared" si="35"/>
        <v>0</v>
      </c>
      <c r="BY53" s="168"/>
      <c r="BZ53" s="90" t="s">
        <v>135</v>
      </c>
      <c r="CA53" s="90"/>
    </row>
    <row r="54" spans="1:79" s="6" customFormat="1" ht="25.5" hidden="1" x14ac:dyDescent="0.2">
      <c r="A54" s="77" t="s">
        <v>927</v>
      </c>
      <c r="B54" s="80" t="s">
        <v>922</v>
      </c>
      <c r="C54" s="93"/>
      <c r="D54" s="168"/>
      <c r="E54" s="168"/>
      <c r="F54" s="168"/>
      <c r="G54" s="132"/>
      <c r="H54" s="132"/>
      <c r="I54" s="132"/>
      <c r="J54" s="132"/>
      <c r="K54" s="132"/>
      <c r="L54" s="168"/>
      <c r="M54" s="263"/>
      <c r="N54" s="132"/>
      <c r="O54" s="132"/>
      <c r="P54" s="132"/>
      <c r="Q54" s="132"/>
      <c r="R54" s="132"/>
      <c r="S54" s="168"/>
      <c r="T54" s="263"/>
      <c r="U54" s="132"/>
      <c r="V54" s="132"/>
      <c r="W54" s="132"/>
      <c r="X54" s="132"/>
      <c r="Y54" s="132"/>
      <c r="Z54" s="168"/>
      <c r="AA54" s="168"/>
      <c r="AB54" s="132"/>
      <c r="AC54" s="132"/>
      <c r="AD54" s="132"/>
      <c r="AE54" s="132"/>
      <c r="AF54" s="132"/>
      <c r="AG54" s="168"/>
      <c r="AH54" s="168"/>
      <c r="AI54" s="132"/>
      <c r="AJ54" s="132"/>
      <c r="AK54" s="132"/>
      <c r="AL54" s="132"/>
      <c r="AM54" s="132"/>
      <c r="AN54" s="272"/>
      <c r="AO54" s="168"/>
      <c r="AP54" s="132"/>
      <c r="AQ54" s="132"/>
      <c r="AR54" s="132"/>
      <c r="AS54" s="132"/>
      <c r="AT54" s="132"/>
      <c r="AU54" s="168"/>
      <c r="AV54" s="168"/>
      <c r="AW54" s="132"/>
      <c r="AX54" s="132"/>
      <c r="AY54" s="132"/>
      <c r="AZ54" s="132"/>
      <c r="BA54" s="132"/>
      <c r="BB54" s="168"/>
      <c r="BC54" s="168"/>
      <c r="BD54" s="132"/>
      <c r="BE54" s="132"/>
      <c r="BF54" s="132"/>
      <c r="BG54" s="132"/>
      <c r="BH54" s="132"/>
      <c r="BI54" s="168"/>
      <c r="BJ54" s="168"/>
      <c r="BK54" s="132"/>
      <c r="BL54" s="132"/>
      <c r="BM54" s="132"/>
      <c r="BN54" s="132"/>
      <c r="BO54" s="132"/>
      <c r="BP54" s="168"/>
      <c r="BQ54" s="168"/>
      <c r="BR54" s="132"/>
      <c r="BS54" s="132"/>
      <c r="BT54" s="132"/>
      <c r="BU54" s="132"/>
      <c r="BV54" s="132"/>
      <c r="BW54" s="168"/>
      <c r="BX54" s="229">
        <f t="shared" si="35"/>
        <v>0</v>
      </c>
      <c r="BY54" s="168"/>
      <c r="BZ54" s="90" t="s">
        <v>135</v>
      </c>
      <c r="CA54" s="90"/>
    </row>
    <row r="55" spans="1:79" s="6" customFormat="1" ht="12.75" hidden="1" x14ac:dyDescent="0.2">
      <c r="A55" s="77" t="s">
        <v>85</v>
      </c>
      <c r="B55" s="78" t="s">
        <v>85</v>
      </c>
      <c r="C55" s="93"/>
      <c r="D55" s="168"/>
      <c r="E55" s="168"/>
      <c r="F55" s="168"/>
      <c r="G55" s="132"/>
      <c r="H55" s="132"/>
      <c r="I55" s="132"/>
      <c r="J55" s="132"/>
      <c r="K55" s="132"/>
      <c r="L55" s="168"/>
      <c r="M55" s="263"/>
      <c r="N55" s="132"/>
      <c r="O55" s="132"/>
      <c r="P55" s="132"/>
      <c r="Q55" s="132"/>
      <c r="R55" s="132"/>
      <c r="S55" s="168"/>
      <c r="T55" s="263"/>
      <c r="U55" s="132"/>
      <c r="V55" s="132"/>
      <c r="W55" s="132"/>
      <c r="X55" s="132"/>
      <c r="Y55" s="132"/>
      <c r="Z55" s="168"/>
      <c r="AA55" s="168"/>
      <c r="AB55" s="132"/>
      <c r="AC55" s="132"/>
      <c r="AD55" s="132"/>
      <c r="AE55" s="132"/>
      <c r="AF55" s="132"/>
      <c r="AG55" s="168"/>
      <c r="AH55" s="168"/>
      <c r="AI55" s="132"/>
      <c r="AJ55" s="132"/>
      <c r="AK55" s="132"/>
      <c r="AL55" s="132"/>
      <c r="AM55" s="132"/>
      <c r="AN55" s="272"/>
      <c r="AO55" s="168"/>
      <c r="AP55" s="132"/>
      <c r="AQ55" s="132"/>
      <c r="AR55" s="132"/>
      <c r="AS55" s="132"/>
      <c r="AT55" s="132"/>
      <c r="AU55" s="168"/>
      <c r="AV55" s="168"/>
      <c r="AW55" s="132"/>
      <c r="AX55" s="132"/>
      <c r="AY55" s="132"/>
      <c r="AZ55" s="132"/>
      <c r="BA55" s="132"/>
      <c r="BB55" s="168"/>
      <c r="BC55" s="168"/>
      <c r="BD55" s="132"/>
      <c r="BE55" s="132"/>
      <c r="BF55" s="132"/>
      <c r="BG55" s="132"/>
      <c r="BH55" s="132"/>
      <c r="BI55" s="168"/>
      <c r="BJ55" s="168"/>
      <c r="BK55" s="132"/>
      <c r="BL55" s="132"/>
      <c r="BM55" s="132"/>
      <c r="BN55" s="132"/>
      <c r="BO55" s="132"/>
      <c r="BP55" s="168"/>
      <c r="BQ55" s="168"/>
      <c r="BR55" s="132"/>
      <c r="BS55" s="132"/>
      <c r="BT55" s="132"/>
      <c r="BU55" s="132"/>
      <c r="BV55" s="132"/>
      <c r="BW55" s="168"/>
      <c r="BX55" s="229">
        <f t="shared" si="35"/>
        <v>0</v>
      </c>
      <c r="BY55" s="168"/>
      <c r="BZ55" s="90" t="s">
        <v>135</v>
      </c>
      <c r="CA55" s="90"/>
    </row>
    <row r="56" spans="1:79" s="6" customFormat="1" ht="102" hidden="1" x14ac:dyDescent="0.2">
      <c r="A56" s="77" t="s">
        <v>927</v>
      </c>
      <c r="B56" s="78" t="s">
        <v>931</v>
      </c>
      <c r="C56" s="93"/>
      <c r="D56" s="168"/>
      <c r="E56" s="168"/>
      <c r="F56" s="168"/>
      <c r="G56" s="132"/>
      <c r="H56" s="132"/>
      <c r="I56" s="132"/>
      <c r="J56" s="132"/>
      <c r="K56" s="132"/>
      <c r="L56" s="168"/>
      <c r="M56" s="263"/>
      <c r="N56" s="132"/>
      <c r="O56" s="132"/>
      <c r="P56" s="132"/>
      <c r="Q56" s="132"/>
      <c r="R56" s="132"/>
      <c r="S56" s="168"/>
      <c r="T56" s="263"/>
      <c r="U56" s="132"/>
      <c r="V56" s="132"/>
      <c r="W56" s="132"/>
      <c r="X56" s="132"/>
      <c r="Y56" s="132"/>
      <c r="Z56" s="168"/>
      <c r="AA56" s="168"/>
      <c r="AB56" s="132"/>
      <c r="AC56" s="132"/>
      <c r="AD56" s="132"/>
      <c r="AE56" s="132"/>
      <c r="AF56" s="132"/>
      <c r="AG56" s="168"/>
      <c r="AH56" s="168"/>
      <c r="AI56" s="132"/>
      <c r="AJ56" s="132"/>
      <c r="AK56" s="132"/>
      <c r="AL56" s="132"/>
      <c r="AM56" s="132"/>
      <c r="AN56" s="272"/>
      <c r="AO56" s="168"/>
      <c r="AP56" s="132"/>
      <c r="AQ56" s="132"/>
      <c r="AR56" s="132"/>
      <c r="AS56" s="132"/>
      <c r="AT56" s="132"/>
      <c r="AU56" s="168"/>
      <c r="AV56" s="168"/>
      <c r="AW56" s="132"/>
      <c r="AX56" s="132"/>
      <c r="AY56" s="132"/>
      <c r="AZ56" s="132"/>
      <c r="BA56" s="132"/>
      <c r="BB56" s="168"/>
      <c r="BC56" s="168"/>
      <c r="BD56" s="132"/>
      <c r="BE56" s="132"/>
      <c r="BF56" s="132"/>
      <c r="BG56" s="132"/>
      <c r="BH56" s="132"/>
      <c r="BI56" s="168"/>
      <c r="BJ56" s="168"/>
      <c r="BK56" s="132"/>
      <c r="BL56" s="132"/>
      <c r="BM56" s="132"/>
      <c r="BN56" s="132"/>
      <c r="BO56" s="132"/>
      <c r="BP56" s="168"/>
      <c r="BQ56" s="168"/>
      <c r="BR56" s="132"/>
      <c r="BS56" s="132"/>
      <c r="BT56" s="132"/>
      <c r="BU56" s="132"/>
      <c r="BV56" s="132"/>
      <c r="BW56" s="168"/>
      <c r="BX56" s="229">
        <f t="shared" si="35"/>
        <v>0</v>
      </c>
      <c r="BY56" s="168"/>
      <c r="BZ56" s="90" t="s">
        <v>135</v>
      </c>
      <c r="CA56" s="90"/>
    </row>
    <row r="57" spans="1:79" s="6" customFormat="1" ht="25.5" hidden="1" x14ac:dyDescent="0.2">
      <c r="A57" s="77" t="s">
        <v>927</v>
      </c>
      <c r="B57" s="80" t="s">
        <v>922</v>
      </c>
      <c r="C57" s="93"/>
      <c r="D57" s="168"/>
      <c r="E57" s="168"/>
      <c r="F57" s="168"/>
      <c r="G57" s="132"/>
      <c r="H57" s="132"/>
      <c r="I57" s="132"/>
      <c r="J57" s="132"/>
      <c r="K57" s="132"/>
      <c r="L57" s="168"/>
      <c r="M57" s="263"/>
      <c r="N57" s="132"/>
      <c r="O57" s="132"/>
      <c r="P57" s="132"/>
      <c r="Q57" s="132"/>
      <c r="R57" s="132"/>
      <c r="S57" s="168"/>
      <c r="T57" s="263"/>
      <c r="U57" s="132"/>
      <c r="V57" s="132"/>
      <c r="W57" s="132"/>
      <c r="X57" s="132"/>
      <c r="Y57" s="132"/>
      <c r="Z57" s="168"/>
      <c r="AA57" s="168"/>
      <c r="AB57" s="132"/>
      <c r="AC57" s="132"/>
      <c r="AD57" s="132"/>
      <c r="AE57" s="132"/>
      <c r="AF57" s="132"/>
      <c r="AG57" s="168"/>
      <c r="AH57" s="168"/>
      <c r="AI57" s="132"/>
      <c r="AJ57" s="132"/>
      <c r="AK57" s="132"/>
      <c r="AL57" s="132"/>
      <c r="AM57" s="132"/>
      <c r="AN57" s="272"/>
      <c r="AO57" s="168"/>
      <c r="AP57" s="132"/>
      <c r="AQ57" s="132"/>
      <c r="AR57" s="132"/>
      <c r="AS57" s="132"/>
      <c r="AT57" s="132"/>
      <c r="AU57" s="168"/>
      <c r="AV57" s="168"/>
      <c r="AW57" s="132"/>
      <c r="AX57" s="132"/>
      <c r="AY57" s="132"/>
      <c r="AZ57" s="132"/>
      <c r="BA57" s="132"/>
      <c r="BB57" s="168"/>
      <c r="BC57" s="168"/>
      <c r="BD57" s="132"/>
      <c r="BE57" s="132"/>
      <c r="BF57" s="132"/>
      <c r="BG57" s="132"/>
      <c r="BH57" s="132"/>
      <c r="BI57" s="168"/>
      <c r="BJ57" s="168"/>
      <c r="BK57" s="132"/>
      <c r="BL57" s="132"/>
      <c r="BM57" s="132"/>
      <c r="BN57" s="132"/>
      <c r="BO57" s="132"/>
      <c r="BP57" s="168"/>
      <c r="BQ57" s="168"/>
      <c r="BR57" s="132"/>
      <c r="BS57" s="132"/>
      <c r="BT57" s="132"/>
      <c r="BU57" s="132"/>
      <c r="BV57" s="132"/>
      <c r="BW57" s="168"/>
      <c r="BX57" s="229">
        <f t="shared" si="35"/>
        <v>0</v>
      </c>
      <c r="BY57" s="168"/>
      <c r="BZ57" s="90" t="s">
        <v>135</v>
      </c>
      <c r="CA57" s="90"/>
    </row>
    <row r="58" spans="1:79" s="6" customFormat="1" ht="25.5" hidden="1" x14ac:dyDescent="0.2">
      <c r="A58" s="77" t="s">
        <v>927</v>
      </c>
      <c r="B58" s="80" t="s">
        <v>922</v>
      </c>
      <c r="C58" s="93"/>
      <c r="D58" s="168"/>
      <c r="E58" s="168"/>
      <c r="F58" s="168"/>
      <c r="G58" s="132"/>
      <c r="H58" s="132"/>
      <c r="I58" s="132"/>
      <c r="J58" s="132"/>
      <c r="K58" s="132"/>
      <c r="L58" s="168"/>
      <c r="M58" s="263"/>
      <c r="N58" s="132"/>
      <c r="O58" s="132"/>
      <c r="P58" s="132"/>
      <c r="Q58" s="132"/>
      <c r="R58" s="132"/>
      <c r="S58" s="168"/>
      <c r="T58" s="263"/>
      <c r="U58" s="132"/>
      <c r="V58" s="132"/>
      <c r="W58" s="132"/>
      <c r="X58" s="132"/>
      <c r="Y58" s="132"/>
      <c r="Z58" s="168"/>
      <c r="AA58" s="168"/>
      <c r="AB58" s="132"/>
      <c r="AC58" s="132"/>
      <c r="AD58" s="132"/>
      <c r="AE58" s="132"/>
      <c r="AF58" s="132"/>
      <c r="AG58" s="168"/>
      <c r="AH58" s="168"/>
      <c r="AI58" s="132"/>
      <c r="AJ58" s="132"/>
      <c r="AK58" s="132"/>
      <c r="AL58" s="132"/>
      <c r="AM58" s="132"/>
      <c r="AN58" s="272"/>
      <c r="AO58" s="168"/>
      <c r="AP58" s="132"/>
      <c r="AQ58" s="132"/>
      <c r="AR58" s="132"/>
      <c r="AS58" s="132"/>
      <c r="AT58" s="132"/>
      <c r="AU58" s="168"/>
      <c r="AV58" s="168"/>
      <c r="AW58" s="132"/>
      <c r="AX58" s="132"/>
      <c r="AY58" s="132"/>
      <c r="AZ58" s="132"/>
      <c r="BA58" s="132"/>
      <c r="BB58" s="168"/>
      <c r="BC58" s="168"/>
      <c r="BD58" s="132"/>
      <c r="BE58" s="132"/>
      <c r="BF58" s="132"/>
      <c r="BG58" s="132"/>
      <c r="BH58" s="132"/>
      <c r="BI58" s="168"/>
      <c r="BJ58" s="168"/>
      <c r="BK58" s="132"/>
      <c r="BL58" s="132"/>
      <c r="BM58" s="132"/>
      <c r="BN58" s="132"/>
      <c r="BO58" s="132"/>
      <c r="BP58" s="168"/>
      <c r="BQ58" s="168"/>
      <c r="BR58" s="132"/>
      <c r="BS58" s="132"/>
      <c r="BT58" s="132"/>
      <c r="BU58" s="132"/>
      <c r="BV58" s="132"/>
      <c r="BW58" s="168"/>
      <c r="BX58" s="229">
        <f t="shared" si="35"/>
        <v>0</v>
      </c>
      <c r="BY58" s="168"/>
      <c r="BZ58" s="90" t="s">
        <v>135</v>
      </c>
      <c r="CA58" s="90"/>
    </row>
    <row r="59" spans="1:79" s="6" customFormat="1" ht="12.75" hidden="1" x14ac:dyDescent="0.2">
      <c r="A59" s="77" t="s">
        <v>85</v>
      </c>
      <c r="B59" s="78" t="s">
        <v>85</v>
      </c>
      <c r="C59" s="93"/>
      <c r="D59" s="168"/>
      <c r="E59" s="168"/>
      <c r="F59" s="168"/>
      <c r="G59" s="132"/>
      <c r="H59" s="132"/>
      <c r="I59" s="132"/>
      <c r="J59" s="132"/>
      <c r="K59" s="132"/>
      <c r="L59" s="168"/>
      <c r="M59" s="263"/>
      <c r="N59" s="132"/>
      <c r="O59" s="132"/>
      <c r="P59" s="132"/>
      <c r="Q59" s="132"/>
      <c r="R59" s="132"/>
      <c r="S59" s="168"/>
      <c r="T59" s="263"/>
      <c r="U59" s="132"/>
      <c r="V59" s="132"/>
      <c r="W59" s="132"/>
      <c r="X59" s="132"/>
      <c r="Y59" s="132"/>
      <c r="Z59" s="168"/>
      <c r="AA59" s="168"/>
      <c r="AB59" s="132"/>
      <c r="AC59" s="132"/>
      <c r="AD59" s="132"/>
      <c r="AE59" s="132"/>
      <c r="AF59" s="132"/>
      <c r="AG59" s="168"/>
      <c r="AH59" s="168"/>
      <c r="AI59" s="132"/>
      <c r="AJ59" s="132"/>
      <c r="AK59" s="132"/>
      <c r="AL59" s="132"/>
      <c r="AM59" s="132"/>
      <c r="AN59" s="272"/>
      <c r="AO59" s="168"/>
      <c r="AP59" s="132"/>
      <c r="AQ59" s="132"/>
      <c r="AR59" s="132"/>
      <c r="AS59" s="132"/>
      <c r="AT59" s="132"/>
      <c r="AU59" s="168"/>
      <c r="AV59" s="168"/>
      <c r="AW59" s="132"/>
      <c r="AX59" s="132"/>
      <c r="AY59" s="132"/>
      <c r="AZ59" s="132"/>
      <c r="BA59" s="132"/>
      <c r="BB59" s="168"/>
      <c r="BC59" s="168"/>
      <c r="BD59" s="132"/>
      <c r="BE59" s="132"/>
      <c r="BF59" s="132"/>
      <c r="BG59" s="132"/>
      <c r="BH59" s="132"/>
      <c r="BI59" s="168"/>
      <c r="BJ59" s="168"/>
      <c r="BK59" s="132"/>
      <c r="BL59" s="132"/>
      <c r="BM59" s="132"/>
      <c r="BN59" s="132"/>
      <c r="BO59" s="132"/>
      <c r="BP59" s="168"/>
      <c r="BQ59" s="168"/>
      <c r="BR59" s="132"/>
      <c r="BS59" s="132"/>
      <c r="BT59" s="132"/>
      <c r="BU59" s="132"/>
      <c r="BV59" s="132"/>
      <c r="BW59" s="168"/>
      <c r="BX59" s="229">
        <f t="shared" si="35"/>
        <v>0</v>
      </c>
      <c r="BY59" s="168"/>
      <c r="BZ59" s="90" t="s">
        <v>135</v>
      </c>
      <c r="CA59" s="90"/>
    </row>
    <row r="60" spans="1:79" s="6" customFormat="1" ht="38.25" hidden="1" x14ac:dyDescent="0.2">
      <c r="A60" s="77" t="s">
        <v>932</v>
      </c>
      <c r="B60" s="78" t="s">
        <v>928</v>
      </c>
      <c r="C60" s="93"/>
      <c r="D60" s="168"/>
      <c r="E60" s="168"/>
      <c r="F60" s="168"/>
      <c r="G60" s="132"/>
      <c r="H60" s="132"/>
      <c r="I60" s="132"/>
      <c r="J60" s="132"/>
      <c r="K60" s="132"/>
      <c r="L60" s="168"/>
      <c r="M60" s="263"/>
      <c r="N60" s="132"/>
      <c r="O60" s="132"/>
      <c r="P60" s="132"/>
      <c r="Q60" s="132"/>
      <c r="R60" s="132"/>
      <c r="S60" s="168"/>
      <c r="T60" s="263"/>
      <c r="U60" s="132"/>
      <c r="V60" s="132"/>
      <c r="W60" s="132"/>
      <c r="X60" s="132"/>
      <c r="Y60" s="132"/>
      <c r="Z60" s="168"/>
      <c r="AA60" s="168"/>
      <c r="AB60" s="132"/>
      <c r="AC60" s="132"/>
      <c r="AD60" s="132"/>
      <c r="AE60" s="132"/>
      <c r="AF60" s="132"/>
      <c r="AG60" s="168"/>
      <c r="AH60" s="168"/>
      <c r="AI60" s="132"/>
      <c r="AJ60" s="132"/>
      <c r="AK60" s="132"/>
      <c r="AL60" s="132"/>
      <c r="AM60" s="132"/>
      <c r="AN60" s="272"/>
      <c r="AO60" s="168"/>
      <c r="AP60" s="132"/>
      <c r="AQ60" s="132"/>
      <c r="AR60" s="132"/>
      <c r="AS60" s="132"/>
      <c r="AT60" s="132"/>
      <c r="AU60" s="168"/>
      <c r="AV60" s="168"/>
      <c r="AW60" s="132"/>
      <c r="AX60" s="132"/>
      <c r="AY60" s="132"/>
      <c r="AZ60" s="132"/>
      <c r="BA60" s="132"/>
      <c r="BB60" s="168"/>
      <c r="BC60" s="168"/>
      <c r="BD60" s="132"/>
      <c r="BE60" s="132"/>
      <c r="BF60" s="132"/>
      <c r="BG60" s="132"/>
      <c r="BH60" s="132"/>
      <c r="BI60" s="168"/>
      <c r="BJ60" s="168"/>
      <c r="BK60" s="132"/>
      <c r="BL60" s="132"/>
      <c r="BM60" s="132"/>
      <c r="BN60" s="132"/>
      <c r="BO60" s="132"/>
      <c r="BP60" s="168"/>
      <c r="BQ60" s="168"/>
      <c r="BR60" s="132"/>
      <c r="BS60" s="132"/>
      <c r="BT60" s="132"/>
      <c r="BU60" s="132"/>
      <c r="BV60" s="132"/>
      <c r="BW60" s="168"/>
      <c r="BX60" s="229">
        <f t="shared" si="35"/>
        <v>0</v>
      </c>
      <c r="BY60" s="168"/>
      <c r="BZ60" s="90" t="s">
        <v>135</v>
      </c>
      <c r="CA60" s="90"/>
    </row>
    <row r="61" spans="1:79" s="6" customFormat="1" ht="114.75" hidden="1" x14ac:dyDescent="0.2">
      <c r="A61" s="77" t="s">
        <v>932</v>
      </c>
      <c r="B61" s="78" t="s">
        <v>929</v>
      </c>
      <c r="C61" s="93"/>
      <c r="D61" s="168"/>
      <c r="E61" s="168"/>
      <c r="F61" s="168"/>
      <c r="G61" s="132"/>
      <c r="H61" s="132"/>
      <c r="I61" s="132"/>
      <c r="J61" s="132"/>
      <c r="K61" s="132"/>
      <c r="L61" s="168"/>
      <c r="M61" s="263"/>
      <c r="N61" s="132"/>
      <c r="O61" s="132"/>
      <c r="P61" s="132"/>
      <c r="Q61" s="132"/>
      <c r="R61" s="132"/>
      <c r="S61" s="168"/>
      <c r="T61" s="263"/>
      <c r="U61" s="132"/>
      <c r="V61" s="132"/>
      <c r="W61" s="132"/>
      <c r="X61" s="132"/>
      <c r="Y61" s="132"/>
      <c r="Z61" s="168"/>
      <c r="AA61" s="168"/>
      <c r="AB61" s="132"/>
      <c r="AC61" s="132"/>
      <c r="AD61" s="132"/>
      <c r="AE61" s="132"/>
      <c r="AF61" s="132"/>
      <c r="AG61" s="168"/>
      <c r="AH61" s="168"/>
      <c r="AI61" s="132"/>
      <c r="AJ61" s="132"/>
      <c r="AK61" s="132"/>
      <c r="AL61" s="132"/>
      <c r="AM61" s="132"/>
      <c r="AN61" s="272"/>
      <c r="AO61" s="168"/>
      <c r="AP61" s="132"/>
      <c r="AQ61" s="132"/>
      <c r="AR61" s="132"/>
      <c r="AS61" s="132"/>
      <c r="AT61" s="132"/>
      <c r="AU61" s="168"/>
      <c r="AV61" s="168"/>
      <c r="AW61" s="132"/>
      <c r="AX61" s="132"/>
      <c r="AY61" s="132"/>
      <c r="AZ61" s="132"/>
      <c r="BA61" s="132"/>
      <c r="BB61" s="168"/>
      <c r="BC61" s="168"/>
      <c r="BD61" s="132"/>
      <c r="BE61" s="132"/>
      <c r="BF61" s="132"/>
      <c r="BG61" s="132"/>
      <c r="BH61" s="132"/>
      <c r="BI61" s="168"/>
      <c r="BJ61" s="168"/>
      <c r="BK61" s="132"/>
      <c r="BL61" s="132"/>
      <c r="BM61" s="132"/>
      <c r="BN61" s="132"/>
      <c r="BO61" s="132"/>
      <c r="BP61" s="168"/>
      <c r="BQ61" s="168"/>
      <c r="BR61" s="132"/>
      <c r="BS61" s="132"/>
      <c r="BT61" s="132"/>
      <c r="BU61" s="132"/>
      <c r="BV61" s="132"/>
      <c r="BW61" s="168"/>
      <c r="BX61" s="229">
        <f t="shared" si="35"/>
        <v>0</v>
      </c>
      <c r="BY61" s="168"/>
      <c r="BZ61" s="90" t="s">
        <v>135</v>
      </c>
      <c r="CA61" s="90"/>
    </row>
    <row r="62" spans="1:79" s="6" customFormat="1" ht="25.5" hidden="1" x14ac:dyDescent="0.2">
      <c r="A62" s="77" t="s">
        <v>932</v>
      </c>
      <c r="B62" s="80" t="s">
        <v>922</v>
      </c>
      <c r="C62" s="93"/>
      <c r="D62" s="168"/>
      <c r="E62" s="168"/>
      <c r="F62" s="168"/>
      <c r="G62" s="132"/>
      <c r="H62" s="132"/>
      <c r="I62" s="132"/>
      <c r="J62" s="132"/>
      <c r="K62" s="132"/>
      <c r="L62" s="168"/>
      <c r="M62" s="263"/>
      <c r="N62" s="132"/>
      <c r="O62" s="132"/>
      <c r="P62" s="132"/>
      <c r="Q62" s="132"/>
      <c r="R62" s="132"/>
      <c r="S62" s="168"/>
      <c r="T62" s="263"/>
      <c r="U62" s="132"/>
      <c r="V62" s="132"/>
      <c r="W62" s="132"/>
      <c r="X62" s="132"/>
      <c r="Y62" s="132"/>
      <c r="Z62" s="168"/>
      <c r="AA62" s="168"/>
      <c r="AB62" s="132"/>
      <c r="AC62" s="132"/>
      <c r="AD62" s="132"/>
      <c r="AE62" s="132"/>
      <c r="AF62" s="132"/>
      <c r="AG62" s="168"/>
      <c r="AH62" s="168"/>
      <c r="AI62" s="132"/>
      <c r="AJ62" s="132"/>
      <c r="AK62" s="132"/>
      <c r="AL62" s="132"/>
      <c r="AM62" s="132"/>
      <c r="AN62" s="272"/>
      <c r="AO62" s="168"/>
      <c r="AP62" s="132"/>
      <c r="AQ62" s="132"/>
      <c r="AR62" s="132"/>
      <c r="AS62" s="132"/>
      <c r="AT62" s="132"/>
      <c r="AU62" s="168"/>
      <c r="AV62" s="168"/>
      <c r="AW62" s="132"/>
      <c r="AX62" s="132"/>
      <c r="AY62" s="132"/>
      <c r="AZ62" s="132"/>
      <c r="BA62" s="132"/>
      <c r="BB62" s="168"/>
      <c r="BC62" s="168"/>
      <c r="BD62" s="132"/>
      <c r="BE62" s="132"/>
      <c r="BF62" s="132"/>
      <c r="BG62" s="132"/>
      <c r="BH62" s="132"/>
      <c r="BI62" s="168"/>
      <c r="BJ62" s="168"/>
      <c r="BK62" s="132"/>
      <c r="BL62" s="132"/>
      <c r="BM62" s="132"/>
      <c r="BN62" s="132"/>
      <c r="BO62" s="132"/>
      <c r="BP62" s="168"/>
      <c r="BQ62" s="168"/>
      <c r="BR62" s="132"/>
      <c r="BS62" s="132"/>
      <c r="BT62" s="132"/>
      <c r="BU62" s="132"/>
      <c r="BV62" s="132"/>
      <c r="BW62" s="168"/>
      <c r="BX62" s="229">
        <f t="shared" si="35"/>
        <v>0</v>
      </c>
      <c r="BY62" s="168"/>
      <c r="BZ62" s="90" t="s">
        <v>135</v>
      </c>
      <c r="CA62" s="90"/>
    </row>
    <row r="63" spans="1:79" s="6" customFormat="1" ht="25.5" hidden="1" x14ac:dyDescent="0.2">
      <c r="A63" s="77" t="s">
        <v>932</v>
      </c>
      <c r="B63" s="80" t="s">
        <v>922</v>
      </c>
      <c r="C63" s="93"/>
      <c r="D63" s="168"/>
      <c r="E63" s="168"/>
      <c r="F63" s="168"/>
      <c r="G63" s="132"/>
      <c r="H63" s="132"/>
      <c r="I63" s="132"/>
      <c r="J63" s="132"/>
      <c r="K63" s="132"/>
      <c r="L63" s="168"/>
      <c r="M63" s="263"/>
      <c r="N63" s="132"/>
      <c r="O63" s="132"/>
      <c r="P63" s="132"/>
      <c r="Q63" s="132"/>
      <c r="R63" s="132"/>
      <c r="S63" s="168"/>
      <c r="T63" s="263"/>
      <c r="U63" s="132"/>
      <c r="V63" s="132"/>
      <c r="W63" s="132"/>
      <c r="X63" s="132"/>
      <c r="Y63" s="132"/>
      <c r="Z63" s="168"/>
      <c r="AA63" s="168"/>
      <c r="AB63" s="132"/>
      <c r="AC63" s="132"/>
      <c r="AD63" s="132"/>
      <c r="AE63" s="132"/>
      <c r="AF63" s="132"/>
      <c r="AG63" s="168"/>
      <c r="AH63" s="168"/>
      <c r="AI63" s="132"/>
      <c r="AJ63" s="132"/>
      <c r="AK63" s="132"/>
      <c r="AL63" s="132"/>
      <c r="AM63" s="132"/>
      <c r="AN63" s="272"/>
      <c r="AO63" s="168"/>
      <c r="AP63" s="132"/>
      <c r="AQ63" s="132"/>
      <c r="AR63" s="132"/>
      <c r="AS63" s="132"/>
      <c r="AT63" s="132"/>
      <c r="AU63" s="168"/>
      <c r="AV63" s="168"/>
      <c r="AW63" s="132"/>
      <c r="AX63" s="132"/>
      <c r="AY63" s="132"/>
      <c r="AZ63" s="132"/>
      <c r="BA63" s="132"/>
      <c r="BB63" s="168"/>
      <c r="BC63" s="168"/>
      <c r="BD63" s="132"/>
      <c r="BE63" s="132"/>
      <c r="BF63" s="132"/>
      <c r="BG63" s="132"/>
      <c r="BH63" s="132"/>
      <c r="BI63" s="168"/>
      <c r="BJ63" s="168"/>
      <c r="BK63" s="132"/>
      <c r="BL63" s="132"/>
      <c r="BM63" s="132"/>
      <c r="BN63" s="132"/>
      <c r="BO63" s="132"/>
      <c r="BP63" s="168"/>
      <c r="BQ63" s="168"/>
      <c r="BR63" s="132"/>
      <c r="BS63" s="132"/>
      <c r="BT63" s="132"/>
      <c r="BU63" s="132"/>
      <c r="BV63" s="132"/>
      <c r="BW63" s="168"/>
      <c r="BX63" s="229">
        <f t="shared" si="35"/>
        <v>0</v>
      </c>
      <c r="BY63" s="168"/>
      <c r="BZ63" s="90" t="s">
        <v>135</v>
      </c>
      <c r="CA63" s="90"/>
    </row>
    <row r="64" spans="1:79" s="6" customFormat="1" ht="12.75" hidden="1" x14ac:dyDescent="0.2">
      <c r="A64" s="77" t="s">
        <v>85</v>
      </c>
      <c r="B64" s="78" t="s">
        <v>85</v>
      </c>
      <c r="C64" s="93"/>
      <c r="D64" s="168"/>
      <c r="E64" s="168"/>
      <c r="F64" s="168"/>
      <c r="G64" s="132"/>
      <c r="H64" s="132"/>
      <c r="I64" s="132"/>
      <c r="J64" s="132"/>
      <c r="K64" s="132"/>
      <c r="L64" s="168"/>
      <c r="M64" s="263"/>
      <c r="N64" s="132"/>
      <c r="O64" s="132"/>
      <c r="P64" s="132"/>
      <c r="Q64" s="132"/>
      <c r="R64" s="132"/>
      <c r="S64" s="168"/>
      <c r="T64" s="263"/>
      <c r="U64" s="132"/>
      <c r="V64" s="132"/>
      <c r="W64" s="132"/>
      <c r="X64" s="132"/>
      <c r="Y64" s="132"/>
      <c r="Z64" s="168"/>
      <c r="AA64" s="168"/>
      <c r="AB64" s="132"/>
      <c r="AC64" s="132"/>
      <c r="AD64" s="132"/>
      <c r="AE64" s="132"/>
      <c r="AF64" s="132"/>
      <c r="AG64" s="168"/>
      <c r="AH64" s="168"/>
      <c r="AI64" s="132"/>
      <c r="AJ64" s="132"/>
      <c r="AK64" s="132"/>
      <c r="AL64" s="132"/>
      <c r="AM64" s="132"/>
      <c r="AN64" s="272"/>
      <c r="AO64" s="168"/>
      <c r="AP64" s="132"/>
      <c r="AQ64" s="132"/>
      <c r="AR64" s="132"/>
      <c r="AS64" s="132"/>
      <c r="AT64" s="132"/>
      <c r="AU64" s="168"/>
      <c r="AV64" s="168"/>
      <c r="AW64" s="132"/>
      <c r="AX64" s="132"/>
      <c r="AY64" s="132"/>
      <c r="AZ64" s="132"/>
      <c r="BA64" s="132"/>
      <c r="BB64" s="168"/>
      <c r="BC64" s="168"/>
      <c r="BD64" s="132"/>
      <c r="BE64" s="132"/>
      <c r="BF64" s="132"/>
      <c r="BG64" s="132"/>
      <c r="BH64" s="132"/>
      <c r="BI64" s="168"/>
      <c r="BJ64" s="168"/>
      <c r="BK64" s="132"/>
      <c r="BL64" s="132"/>
      <c r="BM64" s="132"/>
      <c r="BN64" s="132"/>
      <c r="BO64" s="132"/>
      <c r="BP64" s="168"/>
      <c r="BQ64" s="168"/>
      <c r="BR64" s="132"/>
      <c r="BS64" s="132"/>
      <c r="BT64" s="132"/>
      <c r="BU64" s="132"/>
      <c r="BV64" s="132"/>
      <c r="BW64" s="168"/>
      <c r="BX64" s="229">
        <f t="shared" si="35"/>
        <v>0</v>
      </c>
      <c r="BY64" s="168"/>
      <c r="BZ64" s="90" t="s">
        <v>135</v>
      </c>
      <c r="CA64" s="90"/>
    </row>
    <row r="65" spans="1:79" s="6" customFormat="1" ht="102" hidden="1" x14ac:dyDescent="0.2">
      <c r="A65" s="77" t="s">
        <v>932</v>
      </c>
      <c r="B65" s="78" t="s">
        <v>930</v>
      </c>
      <c r="C65" s="93"/>
      <c r="D65" s="168"/>
      <c r="E65" s="168"/>
      <c r="F65" s="168"/>
      <c r="G65" s="132"/>
      <c r="H65" s="132"/>
      <c r="I65" s="132"/>
      <c r="J65" s="132"/>
      <c r="K65" s="132"/>
      <c r="L65" s="168"/>
      <c r="M65" s="263"/>
      <c r="N65" s="132"/>
      <c r="O65" s="132"/>
      <c r="P65" s="132"/>
      <c r="Q65" s="132"/>
      <c r="R65" s="132"/>
      <c r="S65" s="168"/>
      <c r="T65" s="263"/>
      <c r="U65" s="132"/>
      <c r="V65" s="132"/>
      <c r="W65" s="132"/>
      <c r="X65" s="132"/>
      <c r="Y65" s="132"/>
      <c r="Z65" s="168"/>
      <c r="AA65" s="168"/>
      <c r="AB65" s="132"/>
      <c r="AC65" s="132"/>
      <c r="AD65" s="132"/>
      <c r="AE65" s="132"/>
      <c r="AF65" s="132"/>
      <c r="AG65" s="168"/>
      <c r="AH65" s="168"/>
      <c r="AI65" s="132"/>
      <c r="AJ65" s="132"/>
      <c r="AK65" s="132"/>
      <c r="AL65" s="132"/>
      <c r="AM65" s="132"/>
      <c r="AN65" s="272"/>
      <c r="AO65" s="168"/>
      <c r="AP65" s="132"/>
      <c r="AQ65" s="132"/>
      <c r="AR65" s="132"/>
      <c r="AS65" s="132"/>
      <c r="AT65" s="132"/>
      <c r="AU65" s="168"/>
      <c r="AV65" s="168"/>
      <c r="AW65" s="132"/>
      <c r="AX65" s="132"/>
      <c r="AY65" s="132"/>
      <c r="AZ65" s="132"/>
      <c r="BA65" s="132"/>
      <c r="BB65" s="168"/>
      <c r="BC65" s="168"/>
      <c r="BD65" s="132"/>
      <c r="BE65" s="132"/>
      <c r="BF65" s="132"/>
      <c r="BG65" s="132"/>
      <c r="BH65" s="132"/>
      <c r="BI65" s="168"/>
      <c r="BJ65" s="168"/>
      <c r="BK65" s="132"/>
      <c r="BL65" s="132"/>
      <c r="BM65" s="132"/>
      <c r="BN65" s="132"/>
      <c r="BO65" s="132"/>
      <c r="BP65" s="168"/>
      <c r="BQ65" s="168"/>
      <c r="BR65" s="132"/>
      <c r="BS65" s="132"/>
      <c r="BT65" s="132"/>
      <c r="BU65" s="132"/>
      <c r="BV65" s="132"/>
      <c r="BW65" s="168"/>
      <c r="BX65" s="229">
        <f t="shared" si="35"/>
        <v>0</v>
      </c>
      <c r="BY65" s="168"/>
      <c r="BZ65" s="90" t="s">
        <v>135</v>
      </c>
      <c r="CA65" s="90"/>
    </row>
    <row r="66" spans="1:79" s="6" customFormat="1" ht="25.5" hidden="1" x14ac:dyDescent="0.2">
      <c r="A66" s="77" t="s">
        <v>932</v>
      </c>
      <c r="B66" s="80" t="s">
        <v>922</v>
      </c>
      <c r="C66" s="93"/>
      <c r="D66" s="168"/>
      <c r="E66" s="168"/>
      <c r="F66" s="168"/>
      <c r="G66" s="132"/>
      <c r="H66" s="132"/>
      <c r="I66" s="132"/>
      <c r="J66" s="132"/>
      <c r="K66" s="132"/>
      <c r="L66" s="168"/>
      <c r="M66" s="263"/>
      <c r="N66" s="132"/>
      <c r="O66" s="132"/>
      <c r="P66" s="132"/>
      <c r="Q66" s="132"/>
      <c r="R66" s="132"/>
      <c r="S66" s="168"/>
      <c r="T66" s="263"/>
      <c r="U66" s="132"/>
      <c r="V66" s="132"/>
      <c r="W66" s="132"/>
      <c r="X66" s="132"/>
      <c r="Y66" s="132"/>
      <c r="Z66" s="168"/>
      <c r="AA66" s="168"/>
      <c r="AB66" s="132"/>
      <c r="AC66" s="132"/>
      <c r="AD66" s="132"/>
      <c r="AE66" s="132"/>
      <c r="AF66" s="132"/>
      <c r="AG66" s="168"/>
      <c r="AH66" s="168"/>
      <c r="AI66" s="132"/>
      <c r="AJ66" s="132"/>
      <c r="AK66" s="132"/>
      <c r="AL66" s="132"/>
      <c r="AM66" s="132"/>
      <c r="AN66" s="272"/>
      <c r="AO66" s="168"/>
      <c r="AP66" s="132"/>
      <c r="AQ66" s="132"/>
      <c r="AR66" s="132"/>
      <c r="AS66" s="132"/>
      <c r="AT66" s="132"/>
      <c r="AU66" s="168"/>
      <c r="AV66" s="168"/>
      <c r="AW66" s="132"/>
      <c r="AX66" s="132"/>
      <c r="AY66" s="132"/>
      <c r="AZ66" s="132"/>
      <c r="BA66" s="132"/>
      <c r="BB66" s="168"/>
      <c r="BC66" s="168"/>
      <c r="BD66" s="132"/>
      <c r="BE66" s="132"/>
      <c r="BF66" s="132"/>
      <c r="BG66" s="132"/>
      <c r="BH66" s="132"/>
      <c r="BI66" s="168"/>
      <c r="BJ66" s="168"/>
      <c r="BK66" s="132"/>
      <c r="BL66" s="132"/>
      <c r="BM66" s="132"/>
      <c r="BN66" s="132"/>
      <c r="BO66" s="132"/>
      <c r="BP66" s="168"/>
      <c r="BQ66" s="168"/>
      <c r="BR66" s="132"/>
      <c r="BS66" s="132"/>
      <c r="BT66" s="132"/>
      <c r="BU66" s="132"/>
      <c r="BV66" s="132"/>
      <c r="BW66" s="168"/>
      <c r="BX66" s="229">
        <f t="shared" si="35"/>
        <v>0</v>
      </c>
      <c r="BY66" s="168"/>
      <c r="BZ66" s="90" t="s">
        <v>135</v>
      </c>
      <c r="CA66" s="90"/>
    </row>
    <row r="67" spans="1:79" s="6" customFormat="1" ht="25.5" hidden="1" x14ac:dyDescent="0.2">
      <c r="A67" s="77" t="s">
        <v>932</v>
      </c>
      <c r="B67" s="80" t="s">
        <v>922</v>
      </c>
      <c r="C67" s="93"/>
      <c r="D67" s="168"/>
      <c r="E67" s="168"/>
      <c r="F67" s="168"/>
      <c r="G67" s="132"/>
      <c r="H67" s="132"/>
      <c r="I67" s="132"/>
      <c r="J67" s="132"/>
      <c r="K67" s="132"/>
      <c r="L67" s="168"/>
      <c r="M67" s="263"/>
      <c r="N67" s="132"/>
      <c r="O67" s="132"/>
      <c r="P67" s="132"/>
      <c r="Q67" s="132"/>
      <c r="R67" s="132"/>
      <c r="S67" s="168"/>
      <c r="T67" s="263"/>
      <c r="U67" s="132"/>
      <c r="V67" s="132"/>
      <c r="W67" s="132"/>
      <c r="X67" s="132"/>
      <c r="Y67" s="132"/>
      <c r="Z67" s="168"/>
      <c r="AA67" s="168"/>
      <c r="AB67" s="132"/>
      <c r="AC67" s="132"/>
      <c r="AD67" s="132"/>
      <c r="AE67" s="132"/>
      <c r="AF67" s="132"/>
      <c r="AG67" s="168"/>
      <c r="AH67" s="168"/>
      <c r="AI67" s="132"/>
      <c r="AJ67" s="132"/>
      <c r="AK67" s="132"/>
      <c r="AL67" s="132"/>
      <c r="AM67" s="132"/>
      <c r="AN67" s="272"/>
      <c r="AO67" s="168"/>
      <c r="AP67" s="132"/>
      <c r="AQ67" s="132"/>
      <c r="AR67" s="132"/>
      <c r="AS67" s="132"/>
      <c r="AT67" s="132"/>
      <c r="AU67" s="168"/>
      <c r="AV67" s="168"/>
      <c r="AW67" s="132"/>
      <c r="AX67" s="132"/>
      <c r="AY67" s="132"/>
      <c r="AZ67" s="132"/>
      <c r="BA67" s="132"/>
      <c r="BB67" s="168"/>
      <c r="BC67" s="168"/>
      <c r="BD67" s="132"/>
      <c r="BE67" s="132"/>
      <c r="BF67" s="132"/>
      <c r="BG67" s="132"/>
      <c r="BH67" s="132"/>
      <c r="BI67" s="168"/>
      <c r="BJ67" s="168"/>
      <c r="BK67" s="132"/>
      <c r="BL67" s="132"/>
      <c r="BM67" s="132"/>
      <c r="BN67" s="132"/>
      <c r="BO67" s="132"/>
      <c r="BP67" s="168"/>
      <c r="BQ67" s="168"/>
      <c r="BR67" s="132"/>
      <c r="BS67" s="132"/>
      <c r="BT67" s="132"/>
      <c r="BU67" s="132"/>
      <c r="BV67" s="132"/>
      <c r="BW67" s="168"/>
      <c r="BX67" s="229">
        <f t="shared" si="35"/>
        <v>0</v>
      </c>
      <c r="BY67" s="168"/>
      <c r="BZ67" s="90" t="s">
        <v>135</v>
      </c>
      <c r="CA67" s="90"/>
    </row>
    <row r="68" spans="1:79" s="6" customFormat="1" ht="12.75" hidden="1" x14ac:dyDescent="0.2">
      <c r="A68" s="77" t="s">
        <v>85</v>
      </c>
      <c r="B68" s="78" t="s">
        <v>85</v>
      </c>
      <c r="C68" s="93"/>
      <c r="D68" s="168"/>
      <c r="E68" s="168"/>
      <c r="F68" s="168"/>
      <c r="G68" s="132"/>
      <c r="H68" s="132"/>
      <c r="I68" s="132"/>
      <c r="J68" s="132"/>
      <c r="K68" s="132"/>
      <c r="L68" s="168"/>
      <c r="M68" s="263"/>
      <c r="N68" s="132"/>
      <c r="O68" s="132"/>
      <c r="P68" s="132"/>
      <c r="Q68" s="132"/>
      <c r="R68" s="132"/>
      <c r="S68" s="168"/>
      <c r="T68" s="263"/>
      <c r="U68" s="132"/>
      <c r="V68" s="132"/>
      <c r="W68" s="132"/>
      <c r="X68" s="132"/>
      <c r="Y68" s="132"/>
      <c r="Z68" s="168"/>
      <c r="AA68" s="168"/>
      <c r="AB68" s="132"/>
      <c r="AC68" s="132"/>
      <c r="AD68" s="132"/>
      <c r="AE68" s="132"/>
      <c r="AF68" s="132"/>
      <c r="AG68" s="168"/>
      <c r="AH68" s="168"/>
      <c r="AI68" s="132"/>
      <c r="AJ68" s="132"/>
      <c r="AK68" s="132"/>
      <c r="AL68" s="132"/>
      <c r="AM68" s="132"/>
      <c r="AN68" s="272"/>
      <c r="AO68" s="168"/>
      <c r="AP68" s="132"/>
      <c r="AQ68" s="132"/>
      <c r="AR68" s="132"/>
      <c r="AS68" s="132"/>
      <c r="AT68" s="132"/>
      <c r="AU68" s="168"/>
      <c r="AV68" s="168"/>
      <c r="AW68" s="132"/>
      <c r="AX68" s="132"/>
      <c r="AY68" s="132"/>
      <c r="AZ68" s="132"/>
      <c r="BA68" s="132"/>
      <c r="BB68" s="168"/>
      <c r="BC68" s="168"/>
      <c r="BD68" s="132"/>
      <c r="BE68" s="132"/>
      <c r="BF68" s="132"/>
      <c r="BG68" s="132"/>
      <c r="BH68" s="132"/>
      <c r="BI68" s="168"/>
      <c r="BJ68" s="168"/>
      <c r="BK68" s="132"/>
      <c r="BL68" s="132"/>
      <c r="BM68" s="132"/>
      <c r="BN68" s="132"/>
      <c r="BO68" s="132"/>
      <c r="BP68" s="168"/>
      <c r="BQ68" s="168"/>
      <c r="BR68" s="132"/>
      <c r="BS68" s="132"/>
      <c r="BT68" s="132"/>
      <c r="BU68" s="132"/>
      <c r="BV68" s="132"/>
      <c r="BW68" s="168"/>
      <c r="BX68" s="229">
        <f t="shared" si="35"/>
        <v>0</v>
      </c>
      <c r="BY68" s="168"/>
      <c r="BZ68" s="90" t="s">
        <v>135</v>
      </c>
      <c r="CA68" s="90"/>
    </row>
    <row r="69" spans="1:79" s="6" customFormat="1" ht="102" hidden="1" x14ac:dyDescent="0.2">
      <c r="A69" s="77" t="s">
        <v>932</v>
      </c>
      <c r="B69" s="78" t="s">
        <v>933</v>
      </c>
      <c r="C69" s="93"/>
      <c r="D69" s="168"/>
      <c r="E69" s="168"/>
      <c r="F69" s="168"/>
      <c r="G69" s="132"/>
      <c r="H69" s="132"/>
      <c r="I69" s="132"/>
      <c r="J69" s="132"/>
      <c r="K69" s="132"/>
      <c r="L69" s="168"/>
      <c r="M69" s="263"/>
      <c r="N69" s="132"/>
      <c r="O69" s="132"/>
      <c r="P69" s="132"/>
      <c r="Q69" s="132"/>
      <c r="R69" s="132"/>
      <c r="S69" s="168"/>
      <c r="T69" s="263"/>
      <c r="U69" s="132"/>
      <c r="V69" s="132"/>
      <c r="W69" s="132"/>
      <c r="X69" s="132"/>
      <c r="Y69" s="132"/>
      <c r="Z69" s="168"/>
      <c r="AA69" s="168"/>
      <c r="AB69" s="132"/>
      <c r="AC69" s="132"/>
      <c r="AD69" s="132"/>
      <c r="AE69" s="132"/>
      <c r="AF69" s="132"/>
      <c r="AG69" s="168"/>
      <c r="AH69" s="168"/>
      <c r="AI69" s="132"/>
      <c r="AJ69" s="132"/>
      <c r="AK69" s="132"/>
      <c r="AL69" s="132"/>
      <c r="AM69" s="132"/>
      <c r="AN69" s="272"/>
      <c r="AO69" s="168"/>
      <c r="AP69" s="132"/>
      <c r="AQ69" s="132"/>
      <c r="AR69" s="132"/>
      <c r="AS69" s="132"/>
      <c r="AT69" s="132"/>
      <c r="AU69" s="168"/>
      <c r="AV69" s="168"/>
      <c r="AW69" s="132"/>
      <c r="AX69" s="132"/>
      <c r="AY69" s="132"/>
      <c r="AZ69" s="132"/>
      <c r="BA69" s="132"/>
      <c r="BB69" s="168"/>
      <c r="BC69" s="168"/>
      <c r="BD69" s="132"/>
      <c r="BE69" s="132"/>
      <c r="BF69" s="132"/>
      <c r="BG69" s="132"/>
      <c r="BH69" s="132"/>
      <c r="BI69" s="168"/>
      <c r="BJ69" s="168"/>
      <c r="BK69" s="132"/>
      <c r="BL69" s="132"/>
      <c r="BM69" s="132"/>
      <c r="BN69" s="132"/>
      <c r="BO69" s="132"/>
      <c r="BP69" s="168"/>
      <c r="BQ69" s="168"/>
      <c r="BR69" s="132"/>
      <c r="BS69" s="132"/>
      <c r="BT69" s="132"/>
      <c r="BU69" s="132"/>
      <c r="BV69" s="132"/>
      <c r="BW69" s="168"/>
      <c r="BX69" s="229">
        <f t="shared" si="35"/>
        <v>0</v>
      </c>
      <c r="BY69" s="168"/>
      <c r="BZ69" s="90" t="s">
        <v>135</v>
      </c>
      <c r="CA69" s="90"/>
    </row>
    <row r="70" spans="1:79" s="6" customFormat="1" ht="25.5" hidden="1" x14ac:dyDescent="0.2">
      <c r="A70" s="77" t="s">
        <v>932</v>
      </c>
      <c r="B70" s="80" t="s">
        <v>922</v>
      </c>
      <c r="C70" s="93"/>
      <c r="D70" s="168"/>
      <c r="E70" s="168"/>
      <c r="F70" s="168"/>
      <c r="G70" s="132"/>
      <c r="H70" s="132"/>
      <c r="I70" s="132"/>
      <c r="J70" s="132"/>
      <c r="K70" s="132"/>
      <c r="L70" s="168"/>
      <c r="M70" s="263"/>
      <c r="N70" s="132"/>
      <c r="O70" s="132"/>
      <c r="P70" s="132"/>
      <c r="Q70" s="132"/>
      <c r="R70" s="132"/>
      <c r="S70" s="168"/>
      <c r="T70" s="263"/>
      <c r="U70" s="132"/>
      <c r="V70" s="132"/>
      <c r="W70" s="132"/>
      <c r="X70" s="132"/>
      <c r="Y70" s="132"/>
      <c r="Z70" s="168"/>
      <c r="AA70" s="168"/>
      <c r="AB70" s="132"/>
      <c r="AC70" s="132"/>
      <c r="AD70" s="132"/>
      <c r="AE70" s="132"/>
      <c r="AF70" s="132"/>
      <c r="AG70" s="168"/>
      <c r="AH70" s="168"/>
      <c r="AI70" s="132"/>
      <c r="AJ70" s="132"/>
      <c r="AK70" s="132"/>
      <c r="AL70" s="132"/>
      <c r="AM70" s="132"/>
      <c r="AN70" s="272"/>
      <c r="AO70" s="168"/>
      <c r="AP70" s="132"/>
      <c r="AQ70" s="132"/>
      <c r="AR70" s="132"/>
      <c r="AS70" s="132"/>
      <c r="AT70" s="132"/>
      <c r="AU70" s="168"/>
      <c r="AV70" s="168"/>
      <c r="AW70" s="132"/>
      <c r="AX70" s="132"/>
      <c r="AY70" s="132"/>
      <c r="AZ70" s="132"/>
      <c r="BA70" s="132"/>
      <c r="BB70" s="168"/>
      <c r="BC70" s="168"/>
      <c r="BD70" s="132"/>
      <c r="BE70" s="132"/>
      <c r="BF70" s="132"/>
      <c r="BG70" s="132"/>
      <c r="BH70" s="132"/>
      <c r="BI70" s="168"/>
      <c r="BJ70" s="168"/>
      <c r="BK70" s="132"/>
      <c r="BL70" s="132"/>
      <c r="BM70" s="132"/>
      <c r="BN70" s="132"/>
      <c r="BO70" s="132"/>
      <c r="BP70" s="168"/>
      <c r="BQ70" s="168"/>
      <c r="BR70" s="132"/>
      <c r="BS70" s="132"/>
      <c r="BT70" s="132"/>
      <c r="BU70" s="132"/>
      <c r="BV70" s="132"/>
      <c r="BW70" s="168"/>
      <c r="BX70" s="229">
        <f t="shared" si="35"/>
        <v>0</v>
      </c>
      <c r="BY70" s="168"/>
      <c r="BZ70" s="90" t="s">
        <v>135</v>
      </c>
      <c r="CA70" s="90"/>
    </row>
    <row r="71" spans="1:79" s="6" customFormat="1" ht="25.5" hidden="1" x14ac:dyDescent="0.2">
      <c r="A71" s="77" t="s">
        <v>932</v>
      </c>
      <c r="B71" s="80" t="s">
        <v>922</v>
      </c>
      <c r="C71" s="93"/>
      <c r="D71" s="168"/>
      <c r="E71" s="168"/>
      <c r="F71" s="168"/>
      <c r="G71" s="132"/>
      <c r="H71" s="132"/>
      <c r="I71" s="132"/>
      <c r="J71" s="132"/>
      <c r="K71" s="132"/>
      <c r="L71" s="168"/>
      <c r="M71" s="263"/>
      <c r="N71" s="132"/>
      <c r="O71" s="132"/>
      <c r="P71" s="132"/>
      <c r="Q71" s="132"/>
      <c r="R71" s="132"/>
      <c r="S71" s="168"/>
      <c r="T71" s="263"/>
      <c r="U71" s="132"/>
      <c r="V71" s="132"/>
      <c r="W71" s="132"/>
      <c r="X71" s="132"/>
      <c r="Y71" s="132"/>
      <c r="Z71" s="168"/>
      <c r="AA71" s="168"/>
      <c r="AB71" s="132"/>
      <c r="AC71" s="132"/>
      <c r="AD71" s="132"/>
      <c r="AE71" s="132"/>
      <c r="AF71" s="132"/>
      <c r="AG71" s="168"/>
      <c r="AH71" s="168"/>
      <c r="AI71" s="132"/>
      <c r="AJ71" s="132"/>
      <c r="AK71" s="132"/>
      <c r="AL71" s="132"/>
      <c r="AM71" s="132"/>
      <c r="AN71" s="272"/>
      <c r="AO71" s="168"/>
      <c r="AP71" s="132"/>
      <c r="AQ71" s="132"/>
      <c r="AR71" s="132"/>
      <c r="AS71" s="132"/>
      <c r="AT71" s="132"/>
      <c r="AU71" s="168"/>
      <c r="AV71" s="168"/>
      <c r="AW71" s="132"/>
      <c r="AX71" s="132"/>
      <c r="AY71" s="132"/>
      <c r="AZ71" s="132"/>
      <c r="BA71" s="132"/>
      <c r="BB71" s="168"/>
      <c r="BC71" s="168"/>
      <c r="BD71" s="132"/>
      <c r="BE71" s="132"/>
      <c r="BF71" s="132"/>
      <c r="BG71" s="132"/>
      <c r="BH71" s="132"/>
      <c r="BI71" s="168"/>
      <c r="BJ71" s="168"/>
      <c r="BK71" s="132"/>
      <c r="BL71" s="132"/>
      <c r="BM71" s="132"/>
      <c r="BN71" s="132"/>
      <c r="BO71" s="132"/>
      <c r="BP71" s="168"/>
      <c r="BQ71" s="168"/>
      <c r="BR71" s="132"/>
      <c r="BS71" s="132"/>
      <c r="BT71" s="132"/>
      <c r="BU71" s="132"/>
      <c r="BV71" s="132"/>
      <c r="BW71" s="168"/>
      <c r="BX71" s="229">
        <f t="shared" si="35"/>
        <v>0</v>
      </c>
      <c r="BY71" s="168"/>
      <c r="BZ71" s="90" t="s">
        <v>135</v>
      </c>
      <c r="CA71" s="90"/>
    </row>
    <row r="72" spans="1:79" s="6" customFormat="1" ht="12.75" hidden="1" x14ac:dyDescent="0.2">
      <c r="A72" s="77" t="s">
        <v>85</v>
      </c>
      <c r="B72" s="78" t="s">
        <v>85</v>
      </c>
      <c r="C72" s="93"/>
      <c r="D72" s="168"/>
      <c r="E72" s="168"/>
      <c r="F72" s="168"/>
      <c r="G72" s="132"/>
      <c r="H72" s="132"/>
      <c r="I72" s="132"/>
      <c r="J72" s="132"/>
      <c r="K72" s="132"/>
      <c r="L72" s="168"/>
      <c r="M72" s="263"/>
      <c r="N72" s="132"/>
      <c r="O72" s="132"/>
      <c r="P72" s="132"/>
      <c r="Q72" s="132"/>
      <c r="R72" s="132"/>
      <c r="S72" s="168"/>
      <c r="T72" s="263"/>
      <c r="U72" s="132"/>
      <c r="V72" s="132"/>
      <c r="W72" s="132"/>
      <c r="X72" s="132"/>
      <c r="Y72" s="132"/>
      <c r="Z72" s="168"/>
      <c r="AA72" s="168"/>
      <c r="AB72" s="132"/>
      <c r="AC72" s="132"/>
      <c r="AD72" s="132"/>
      <c r="AE72" s="132"/>
      <c r="AF72" s="132"/>
      <c r="AG72" s="168"/>
      <c r="AH72" s="168"/>
      <c r="AI72" s="132"/>
      <c r="AJ72" s="132"/>
      <c r="AK72" s="132"/>
      <c r="AL72" s="132"/>
      <c r="AM72" s="132"/>
      <c r="AN72" s="272"/>
      <c r="AO72" s="168"/>
      <c r="AP72" s="132"/>
      <c r="AQ72" s="132"/>
      <c r="AR72" s="132"/>
      <c r="AS72" s="132"/>
      <c r="AT72" s="132"/>
      <c r="AU72" s="168"/>
      <c r="AV72" s="168"/>
      <c r="AW72" s="132"/>
      <c r="AX72" s="132"/>
      <c r="AY72" s="132"/>
      <c r="AZ72" s="132"/>
      <c r="BA72" s="132"/>
      <c r="BB72" s="168"/>
      <c r="BC72" s="168"/>
      <c r="BD72" s="132"/>
      <c r="BE72" s="132"/>
      <c r="BF72" s="132"/>
      <c r="BG72" s="132"/>
      <c r="BH72" s="132"/>
      <c r="BI72" s="168"/>
      <c r="BJ72" s="168"/>
      <c r="BK72" s="132"/>
      <c r="BL72" s="132"/>
      <c r="BM72" s="132"/>
      <c r="BN72" s="132"/>
      <c r="BO72" s="132"/>
      <c r="BP72" s="168"/>
      <c r="BQ72" s="168"/>
      <c r="BR72" s="132"/>
      <c r="BS72" s="132"/>
      <c r="BT72" s="132"/>
      <c r="BU72" s="132"/>
      <c r="BV72" s="132"/>
      <c r="BW72" s="168"/>
      <c r="BX72" s="229">
        <f t="shared" si="35"/>
        <v>0</v>
      </c>
      <c r="BY72" s="168"/>
      <c r="BZ72" s="90" t="s">
        <v>135</v>
      </c>
      <c r="CA72" s="90"/>
    </row>
    <row r="73" spans="1:79" s="6" customFormat="1" ht="89.25" hidden="1" x14ac:dyDescent="0.2">
      <c r="A73" s="77" t="s">
        <v>934</v>
      </c>
      <c r="B73" s="78" t="s">
        <v>935</v>
      </c>
      <c r="C73" s="93"/>
      <c r="D73" s="168"/>
      <c r="E73" s="168"/>
      <c r="F73" s="168"/>
      <c r="G73" s="132"/>
      <c r="H73" s="132"/>
      <c r="I73" s="132"/>
      <c r="J73" s="132"/>
      <c r="K73" s="132"/>
      <c r="L73" s="168"/>
      <c r="M73" s="263"/>
      <c r="N73" s="132"/>
      <c r="O73" s="132"/>
      <c r="P73" s="132"/>
      <c r="Q73" s="132"/>
      <c r="R73" s="132"/>
      <c r="S73" s="168"/>
      <c r="T73" s="263"/>
      <c r="U73" s="132"/>
      <c r="V73" s="132"/>
      <c r="W73" s="132"/>
      <c r="X73" s="132"/>
      <c r="Y73" s="132"/>
      <c r="Z73" s="168"/>
      <c r="AA73" s="168"/>
      <c r="AB73" s="132"/>
      <c r="AC73" s="132"/>
      <c r="AD73" s="132"/>
      <c r="AE73" s="132"/>
      <c r="AF73" s="132"/>
      <c r="AG73" s="168"/>
      <c r="AH73" s="168"/>
      <c r="AI73" s="132"/>
      <c r="AJ73" s="132"/>
      <c r="AK73" s="132"/>
      <c r="AL73" s="132"/>
      <c r="AM73" s="132"/>
      <c r="AN73" s="272"/>
      <c r="AO73" s="168"/>
      <c r="AP73" s="132"/>
      <c r="AQ73" s="132"/>
      <c r="AR73" s="132"/>
      <c r="AS73" s="132"/>
      <c r="AT73" s="132"/>
      <c r="AU73" s="168"/>
      <c r="AV73" s="168"/>
      <c r="AW73" s="132"/>
      <c r="AX73" s="132"/>
      <c r="AY73" s="132"/>
      <c r="AZ73" s="132"/>
      <c r="BA73" s="132"/>
      <c r="BB73" s="168"/>
      <c r="BC73" s="168"/>
      <c r="BD73" s="132"/>
      <c r="BE73" s="132"/>
      <c r="BF73" s="132"/>
      <c r="BG73" s="132"/>
      <c r="BH73" s="132"/>
      <c r="BI73" s="168"/>
      <c r="BJ73" s="168"/>
      <c r="BK73" s="132"/>
      <c r="BL73" s="132"/>
      <c r="BM73" s="132"/>
      <c r="BN73" s="132"/>
      <c r="BO73" s="132"/>
      <c r="BP73" s="168"/>
      <c r="BQ73" s="168"/>
      <c r="BR73" s="132"/>
      <c r="BS73" s="132"/>
      <c r="BT73" s="132"/>
      <c r="BU73" s="132"/>
      <c r="BV73" s="132"/>
      <c r="BW73" s="168"/>
      <c r="BX73" s="229">
        <f t="shared" si="35"/>
        <v>0</v>
      </c>
      <c r="BY73" s="168"/>
      <c r="BZ73" s="90" t="s">
        <v>135</v>
      </c>
      <c r="CA73" s="90"/>
    </row>
    <row r="74" spans="1:79" s="6" customFormat="1" ht="76.5" hidden="1" x14ac:dyDescent="0.2">
      <c r="A74" s="77" t="s">
        <v>936</v>
      </c>
      <c r="B74" s="78" t="s">
        <v>937</v>
      </c>
      <c r="C74" s="93"/>
      <c r="D74" s="168"/>
      <c r="E74" s="168"/>
      <c r="F74" s="168"/>
      <c r="G74" s="132"/>
      <c r="H74" s="132"/>
      <c r="I74" s="132"/>
      <c r="J74" s="132"/>
      <c r="K74" s="132"/>
      <c r="L74" s="168"/>
      <c r="M74" s="263"/>
      <c r="N74" s="132"/>
      <c r="O74" s="132"/>
      <c r="P74" s="132"/>
      <c r="Q74" s="132"/>
      <c r="R74" s="132"/>
      <c r="S74" s="168"/>
      <c r="T74" s="263"/>
      <c r="U74" s="132"/>
      <c r="V74" s="132"/>
      <c r="W74" s="132"/>
      <c r="X74" s="132"/>
      <c r="Y74" s="132"/>
      <c r="Z74" s="168"/>
      <c r="AA74" s="168"/>
      <c r="AB74" s="132"/>
      <c r="AC74" s="132"/>
      <c r="AD74" s="132"/>
      <c r="AE74" s="132"/>
      <c r="AF74" s="132"/>
      <c r="AG74" s="168"/>
      <c r="AH74" s="168"/>
      <c r="AI74" s="132"/>
      <c r="AJ74" s="132"/>
      <c r="AK74" s="132"/>
      <c r="AL74" s="132"/>
      <c r="AM74" s="132"/>
      <c r="AN74" s="272"/>
      <c r="AO74" s="168"/>
      <c r="AP74" s="132"/>
      <c r="AQ74" s="132"/>
      <c r="AR74" s="132"/>
      <c r="AS74" s="132"/>
      <c r="AT74" s="132"/>
      <c r="AU74" s="168"/>
      <c r="AV74" s="168"/>
      <c r="AW74" s="132"/>
      <c r="AX74" s="132"/>
      <c r="AY74" s="132"/>
      <c r="AZ74" s="132"/>
      <c r="BA74" s="132"/>
      <c r="BB74" s="168"/>
      <c r="BC74" s="168"/>
      <c r="BD74" s="132"/>
      <c r="BE74" s="132"/>
      <c r="BF74" s="132"/>
      <c r="BG74" s="132"/>
      <c r="BH74" s="132"/>
      <c r="BI74" s="168"/>
      <c r="BJ74" s="168"/>
      <c r="BK74" s="132"/>
      <c r="BL74" s="132"/>
      <c r="BM74" s="132"/>
      <c r="BN74" s="132"/>
      <c r="BO74" s="132"/>
      <c r="BP74" s="168"/>
      <c r="BQ74" s="168"/>
      <c r="BR74" s="132"/>
      <c r="BS74" s="132"/>
      <c r="BT74" s="132"/>
      <c r="BU74" s="132"/>
      <c r="BV74" s="132"/>
      <c r="BW74" s="168"/>
      <c r="BX74" s="229">
        <f t="shared" si="35"/>
        <v>0</v>
      </c>
      <c r="BY74" s="168"/>
      <c r="BZ74" s="90" t="s">
        <v>135</v>
      </c>
      <c r="CA74" s="90"/>
    </row>
    <row r="75" spans="1:79" s="6" customFormat="1" ht="25.5" hidden="1" x14ac:dyDescent="0.2">
      <c r="A75" s="77" t="s">
        <v>936</v>
      </c>
      <c r="B75" s="80" t="s">
        <v>922</v>
      </c>
      <c r="C75" s="93"/>
      <c r="D75" s="168"/>
      <c r="E75" s="168"/>
      <c r="F75" s="168"/>
      <c r="G75" s="132"/>
      <c r="H75" s="132"/>
      <c r="I75" s="132"/>
      <c r="J75" s="132"/>
      <c r="K75" s="132"/>
      <c r="L75" s="168"/>
      <c r="M75" s="263"/>
      <c r="N75" s="132"/>
      <c r="O75" s="132"/>
      <c r="P75" s="132"/>
      <c r="Q75" s="132"/>
      <c r="R75" s="132"/>
      <c r="S75" s="168"/>
      <c r="T75" s="263"/>
      <c r="U75" s="132"/>
      <c r="V75" s="132"/>
      <c r="W75" s="132"/>
      <c r="X75" s="132"/>
      <c r="Y75" s="132"/>
      <c r="Z75" s="168"/>
      <c r="AA75" s="168"/>
      <c r="AB75" s="132"/>
      <c r="AC75" s="132"/>
      <c r="AD75" s="132"/>
      <c r="AE75" s="132"/>
      <c r="AF75" s="132"/>
      <c r="AG75" s="168"/>
      <c r="AH75" s="168"/>
      <c r="AI75" s="132"/>
      <c r="AJ75" s="132"/>
      <c r="AK75" s="132"/>
      <c r="AL75" s="132"/>
      <c r="AM75" s="132"/>
      <c r="AN75" s="272"/>
      <c r="AO75" s="168"/>
      <c r="AP75" s="132"/>
      <c r="AQ75" s="132"/>
      <c r="AR75" s="132"/>
      <c r="AS75" s="132"/>
      <c r="AT75" s="132"/>
      <c r="AU75" s="168"/>
      <c r="AV75" s="168"/>
      <c r="AW75" s="132"/>
      <c r="AX75" s="132"/>
      <c r="AY75" s="132"/>
      <c r="AZ75" s="132"/>
      <c r="BA75" s="132"/>
      <c r="BB75" s="168"/>
      <c r="BC75" s="168"/>
      <c r="BD75" s="132"/>
      <c r="BE75" s="132"/>
      <c r="BF75" s="132"/>
      <c r="BG75" s="132"/>
      <c r="BH75" s="132"/>
      <c r="BI75" s="168"/>
      <c r="BJ75" s="168"/>
      <c r="BK75" s="132"/>
      <c r="BL75" s="132"/>
      <c r="BM75" s="132"/>
      <c r="BN75" s="132"/>
      <c r="BO75" s="132"/>
      <c r="BP75" s="168"/>
      <c r="BQ75" s="168"/>
      <c r="BR75" s="132"/>
      <c r="BS75" s="132"/>
      <c r="BT75" s="132"/>
      <c r="BU75" s="132"/>
      <c r="BV75" s="132"/>
      <c r="BW75" s="168"/>
      <c r="BX75" s="229">
        <f t="shared" si="35"/>
        <v>0</v>
      </c>
      <c r="BY75" s="168"/>
      <c r="BZ75" s="90" t="s">
        <v>135</v>
      </c>
      <c r="CA75" s="90"/>
    </row>
    <row r="76" spans="1:79" s="6" customFormat="1" ht="25.5" hidden="1" x14ac:dyDescent="0.2">
      <c r="A76" s="77" t="s">
        <v>936</v>
      </c>
      <c r="B76" s="80" t="s">
        <v>922</v>
      </c>
      <c r="C76" s="93"/>
      <c r="D76" s="168"/>
      <c r="E76" s="168"/>
      <c r="F76" s="168"/>
      <c r="G76" s="132"/>
      <c r="H76" s="132"/>
      <c r="I76" s="132"/>
      <c r="J76" s="132"/>
      <c r="K76" s="132"/>
      <c r="L76" s="168"/>
      <c r="M76" s="263"/>
      <c r="N76" s="132"/>
      <c r="O76" s="132"/>
      <c r="P76" s="132"/>
      <c r="Q76" s="132"/>
      <c r="R76" s="132"/>
      <c r="S76" s="168"/>
      <c r="T76" s="263"/>
      <c r="U76" s="132"/>
      <c r="V76" s="132"/>
      <c r="W76" s="132"/>
      <c r="X76" s="132"/>
      <c r="Y76" s="132"/>
      <c r="Z76" s="168"/>
      <c r="AA76" s="168"/>
      <c r="AB76" s="132"/>
      <c r="AC76" s="132"/>
      <c r="AD76" s="132"/>
      <c r="AE76" s="132"/>
      <c r="AF76" s="132"/>
      <c r="AG76" s="168"/>
      <c r="AH76" s="168"/>
      <c r="AI76" s="132"/>
      <c r="AJ76" s="132"/>
      <c r="AK76" s="132"/>
      <c r="AL76" s="132"/>
      <c r="AM76" s="132"/>
      <c r="AN76" s="272"/>
      <c r="AO76" s="168"/>
      <c r="AP76" s="132"/>
      <c r="AQ76" s="132"/>
      <c r="AR76" s="132"/>
      <c r="AS76" s="132"/>
      <c r="AT76" s="132"/>
      <c r="AU76" s="168"/>
      <c r="AV76" s="168"/>
      <c r="AW76" s="132"/>
      <c r="AX76" s="132"/>
      <c r="AY76" s="132"/>
      <c r="AZ76" s="132"/>
      <c r="BA76" s="132"/>
      <c r="BB76" s="168"/>
      <c r="BC76" s="168"/>
      <c r="BD76" s="132"/>
      <c r="BE76" s="132"/>
      <c r="BF76" s="132"/>
      <c r="BG76" s="132"/>
      <c r="BH76" s="132"/>
      <c r="BI76" s="168"/>
      <c r="BJ76" s="168"/>
      <c r="BK76" s="132"/>
      <c r="BL76" s="132"/>
      <c r="BM76" s="132"/>
      <c r="BN76" s="132"/>
      <c r="BO76" s="132"/>
      <c r="BP76" s="168"/>
      <c r="BQ76" s="168"/>
      <c r="BR76" s="132"/>
      <c r="BS76" s="132"/>
      <c r="BT76" s="132"/>
      <c r="BU76" s="132"/>
      <c r="BV76" s="132"/>
      <c r="BW76" s="168"/>
      <c r="BX76" s="229">
        <f t="shared" si="35"/>
        <v>0</v>
      </c>
      <c r="BY76" s="168"/>
      <c r="BZ76" s="90" t="s">
        <v>135</v>
      </c>
      <c r="CA76" s="90"/>
    </row>
    <row r="77" spans="1:79" s="6" customFormat="1" ht="12.75" hidden="1" x14ac:dyDescent="0.2">
      <c r="A77" s="77" t="s">
        <v>85</v>
      </c>
      <c r="B77" s="78" t="s">
        <v>85</v>
      </c>
      <c r="C77" s="93"/>
      <c r="D77" s="168"/>
      <c r="E77" s="168"/>
      <c r="F77" s="168"/>
      <c r="G77" s="132"/>
      <c r="H77" s="132"/>
      <c r="I77" s="132"/>
      <c r="J77" s="132"/>
      <c r="K77" s="132"/>
      <c r="L77" s="168"/>
      <c r="M77" s="263"/>
      <c r="N77" s="132"/>
      <c r="O77" s="132"/>
      <c r="P77" s="132"/>
      <c r="Q77" s="132"/>
      <c r="R77" s="132"/>
      <c r="S77" s="168"/>
      <c r="T77" s="263"/>
      <c r="U77" s="132"/>
      <c r="V77" s="132"/>
      <c r="W77" s="132"/>
      <c r="X77" s="132"/>
      <c r="Y77" s="132"/>
      <c r="Z77" s="168"/>
      <c r="AA77" s="168"/>
      <c r="AB77" s="132"/>
      <c r="AC77" s="132"/>
      <c r="AD77" s="132"/>
      <c r="AE77" s="132"/>
      <c r="AF77" s="132"/>
      <c r="AG77" s="168"/>
      <c r="AH77" s="168"/>
      <c r="AI77" s="132"/>
      <c r="AJ77" s="132"/>
      <c r="AK77" s="132"/>
      <c r="AL77" s="132"/>
      <c r="AM77" s="132"/>
      <c r="AN77" s="272"/>
      <c r="AO77" s="168"/>
      <c r="AP77" s="132"/>
      <c r="AQ77" s="132"/>
      <c r="AR77" s="132"/>
      <c r="AS77" s="132"/>
      <c r="AT77" s="132"/>
      <c r="AU77" s="168"/>
      <c r="AV77" s="168"/>
      <c r="AW77" s="132"/>
      <c r="AX77" s="132"/>
      <c r="AY77" s="132"/>
      <c r="AZ77" s="132"/>
      <c r="BA77" s="132"/>
      <c r="BB77" s="168"/>
      <c r="BC77" s="168"/>
      <c r="BD77" s="132"/>
      <c r="BE77" s="132"/>
      <c r="BF77" s="132"/>
      <c r="BG77" s="132"/>
      <c r="BH77" s="132"/>
      <c r="BI77" s="168"/>
      <c r="BJ77" s="168"/>
      <c r="BK77" s="132"/>
      <c r="BL77" s="132"/>
      <c r="BM77" s="132"/>
      <c r="BN77" s="132"/>
      <c r="BO77" s="132"/>
      <c r="BP77" s="168"/>
      <c r="BQ77" s="168"/>
      <c r="BR77" s="132"/>
      <c r="BS77" s="132"/>
      <c r="BT77" s="132"/>
      <c r="BU77" s="132"/>
      <c r="BV77" s="132"/>
      <c r="BW77" s="168"/>
      <c r="BX77" s="229">
        <f t="shared" si="35"/>
        <v>0</v>
      </c>
      <c r="BY77" s="168"/>
      <c r="BZ77" s="90" t="s">
        <v>135</v>
      </c>
      <c r="CA77" s="90"/>
    </row>
    <row r="78" spans="1:79" s="6" customFormat="1" ht="76.5" hidden="1" x14ac:dyDescent="0.2">
      <c r="A78" s="77" t="s">
        <v>938</v>
      </c>
      <c r="B78" s="78" t="s">
        <v>939</v>
      </c>
      <c r="C78" s="93"/>
      <c r="D78" s="168"/>
      <c r="E78" s="168"/>
      <c r="F78" s="168"/>
      <c r="G78" s="132"/>
      <c r="H78" s="132"/>
      <c r="I78" s="132"/>
      <c r="J78" s="132"/>
      <c r="K78" s="132"/>
      <c r="L78" s="168"/>
      <c r="M78" s="263"/>
      <c r="N78" s="132"/>
      <c r="O78" s="132"/>
      <c r="P78" s="132"/>
      <c r="Q78" s="132"/>
      <c r="R78" s="132"/>
      <c r="S78" s="168"/>
      <c r="T78" s="263"/>
      <c r="U78" s="132"/>
      <c r="V78" s="132"/>
      <c r="W78" s="132"/>
      <c r="X78" s="132"/>
      <c r="Y78" s="132"/>
      <c r="Z78" s="168"/>
      <c r="AA78" s="168"/>
      <c r="AB78" s="132"/>
      <c r="AC78" s="132"/>
      <c r="AD78" s="132"/>
      <c r="AE78" s="132"/>
      <c r="AF78" s="132"/>
      <c r="AG78" s="168"/>
      <c r="AH78" s="168"/>
      <c r="AI78" s="132"/>
      <c r="AJ78" s="132"/>
      <c r="AK78" s="132"/>
      <c r="AL78" s="132"/>
      <c r="AM78" s="132"/>
      <c r="AN78" s="272"/>
      <c r="AO78" s="168"/>
      <c r="AP78" s="132"/>
      <c r="AQ78" s="132"/>
      <c r="AR78" s="132"/>
      <c r="AS78" s="132"/>
      <c r="AT78" s="132"/>
      <c r="AU78" s="168"/>
      <c r="AV78" s="168"/>
      <c r="AW78" s="132"/>
      <c r="AX78" s="132"/>
      <c r="AY78" s="132"/>
      <c r="AZ78" s="132"/>
      <c r="BA78" s="132"/>
      <c r="BB78" s="168"/>
      <c r="BC78" s="168"/>
      <c r="BD78" s="132"/>
      <c r="BE78" s="132"/>
      <c r="BF78" s="132"/>
      <c r="BG78" s="132"/>
      <c r="BH78" s="132"/>
      <c r="BI78" s="168"/>
      <c r="BJ78" s="168"/>
      <c r="BK78" s="132"/>
      <c r="BL78" s="132"/>
      <c r="BM78" s="132"/>
      <c r="BN78" s="132"/>
      <c r="BO78" s="132"/>
      <c r="BP78" s="168"/>
      <c r="BQ78" s="168"/>
      <c r="BR78" s="132"/>
      <c r="BS78" s="132"/>
      <c r="BT78" s="132"/>
      <c r="BU78" s="132"/>
      <c r="BV78" s="132"/>
      <c r="BW78" s="168"/>
      <c r="BX78" s="229">
        <f t="shared" si="35"/>
        <v>0</v>
      </c>
      <c r="BY78" s="168"/>
      <c r="BZ78" s="90" t="s">
        <v>135</v>
      </c>
      <c r="CA78" s="90"/>
    </row>
    <row r="79" spans="1:79" s="6" customFormat="1" ht="25.5" hidden="1" x14ac:dyDescent="0.2">
      <c r="A79" s="77" t="s">
        <v>938</v>
      </c>
      <c r="B79" s="80" t="s">
        <v>922</v>
      </c>
      <c r="C79" s="93"/>
      <c r="D79" s="168"/>
      <c r="E79" s="168"/>
      <c r="F79" s="168"/>
      <c r="G79" s="132"/>
      <c r="H79" s="132"/>
      <c r="I79" s="132"/>
      <c r="J79" s="132"/>
      <c r="K79" s="132"/>
      <c r="L79" s="168"/>
      <c r="M79" s="263"/>
      <c r="N79" s="132"/>
      <c r="O79" s="132"/>
      <c r="P79" s="132"/>
      <c r="Q79" s="132"/>
      <c r="R79" s="132"/>
      <c r="S79" s="168"/>
      <c r="T79" s="263"/>
      <c r="U79" s="132"/>
      <c r="V79" s="132"/>
      <c r="W79" s="132"/>
      <c r="X79" s="132"/>
      <c r="Y79" s="132"/>
      <c r="Z79" s="168"/>
      <c r="AA79" s="168"/>
      <c r="AB79" s="132"/>
      <c r="AC79" s="132"/>
      <c r="AD79" s="132"/>
      <c r="AE79" s="132"/>
      <c r="AF79" s="132"/>
      <c r="AG79" s="168"/>
      <c r="AH79" s="168"/>
      <c r="AI79" s="132"/>
      <c r="AJ79" s="132"/>
      <c r="AK79" s="132"/>
      <c r="AL79" s="132"/>
      <c r="AM79" s="132"/>
      <c r="AN79" s="272"/>
      <c r="AO79" s="168"/>
      <c r="AP79" s="132"/>
      <c r="AQ79" s="132"/>
      <c r="AR79" s="132"/>
      <c r="AS79" s="132"/>
      <c r="AT79" s="132"/>
      <c r="AU79" s="168"/>
      <c r="AV79" s="168"/>
      <c r="AW79" s="132"/>
      <c r="AX79" s="132"/>
      <c r="AY79" s="132"/>
      <c r="AZ79" s="132"/>
      <c r="BA79" s="132"/>
      <c r="BB79" s="168"/>
      <c r="BC79" s="168"/>
      <c r="BD79" s="132"/>
      <c r="BE79" s="132"/>
      <c r="BF79" s="132"/>
      <c r="BG79" s="132"/>
      <c r="BH79" s="132"/>
      <c r="BI79" s="168"/>
      <c r="BJ79" s="168"/>
      <c r="BK79" s="132"/>
      <c r="BL79" s="132"/>
      <c r="BM79" s="132"/>
      <c r="BN79" s="132"/>
      <c r="BO79" s="132"/>
      <c r="BP79" s="168"/>
      <c r="BQ79" s="168"/>
      <c r="BR79" s="132"/>
      <c r="BS79" s="132"/>
      <c r="BT79" s="132"/>
      <c r="BU79" s="132"/>
      <c r="BV79" s="132"/>
      <c r="BW79" s="168"/>
      <c r="BX79" s="229">
        <f t="shared" si="35"/>
        <v>0</v>
      </c>
      <c r="BY79" s="168"/>
      <c r="BZ79" s="90" t="s">
        <v>135</v>
      </c>
      <c r="CA79" s="90"/>
    </row>
    <row r="80" spans="1:79" s="6" customFormat="1" ht="25.5" hidden="1" x14ac:dyDescent="0.2">
      <c r="A80" s="77" t="s">
        <v>938</v>
      </c>
      <c r="B80" s="80" t="s">
        <v>922</v>
      </c>
      <c r="C80" s="93"/>
      <c r="D80" s="168"/>
      <c r="E80" s="168"/>
      <c r="F80" s="168"/>
      <c r="G80" s="132"/>
      <c r="H80" s="132"/>
      <c r="I80" s="132"/>
      <c r="J80" s="132"/>
      <c r="K80" s="132"/>
      <c r="L80" s="168"/>
      <c r="M80" s="263"/>
      <c r="N80" s="132"/>
      <c r="O80" s="132"/>
      <c r="P80" s="132"/>
      <c r="Q80" s="132"/>
      <c r="R80" s="132"/>
      <c r="S80" s="168"/>
      <c r="T80" s="263"/>
      <c r="U80" s="132"/>
      <c r="V80" s="132"/>
      <c r="W80" s="132"/>
      <c r="X80" s="132"/>
      <c r="Y80" s="132"/>
      <c r="Z80" s="168"/>
      <c r="AA80" s="168"/>
      <c r="AB80" s="132"/>
      <c r="AC80" s="132"/>
      <c r="AD80" s="132"/>
      <c r="AE80" s="132"/>
      <c r="AF80" s="132"/>
      <c r="AG80" s="168"/>
      <c r="AH80" s="168"/>
      <c r="AI80" s="132"/>
      <c r="AJ80" s="132"/>
      <c r="AK80" s="132"/>
      <c r="AL80" s="132"/>
      <c r="AM80" s="132"/>
      <c r="AN80" s="272"/>
      <c r="AO80" s="168"/>
      <c r="AP80" s="132"/>
      <c r="AQ80" s="132"/>
      <c r="AR80" s="132"/>
      <c r="AS80" s="132"/>
      <c r="AT80" s="132"/>
      <c r="AU80" s="168"/>
      <c r="AV80" s="168"/>
      <c r="AW80" s="132"/>
      <c r="AX80" s="132"/>
      <c r="AY80" s="132"/>
      <c r="AZ80" s="132"/>
      <c r="BA80" s="132"/>
      <c r="BB80" s="168"/>
      <c r="BC80" s="168"/>
      <c r="BD80" s="132"/>
      <c r="BE80" s="132"/>
      <c r="BF80" s="132"/>
      <c r="BG80" s="132"/>
      <c r="BH80" s="132"/>
      <c r="BI80" s="168"/>
      <c r="BJ80" s="168"/>
      <c r="BK80" s="132"/>
      <c r="BL80" s="132"/>
      <c r="BM80" s="132"/>
      <c r="BN80" s="132"/>
      <c r="BO80" s="132"/>
      <c r="BP80" s="168"/>
      <c r="BQ80" s="168"/>
      <c r="BR80" s="132"/>
      <c r="BS80" s="132"/>
      <c r="BT80" s="132"/>
      <c r="BU80" s="132"/>
      <c r="BV80" s="132"/>
      <c r="BW80" s="168"/>
      <c r="BX80" s="229">
        <f t="shared" si="35"/>
        <v>0</v>
      </c>
      <c r="BY80" s="168"/>
      <c r="BZ80" s="90" t="s">
        <v>135</v>
      </c>
      <c r="CA80" s="90"/>
    </row>
    <row r="81" spans="1:79" s="6" customFormat="1" ht="12.75" hidden="1" x14ac:dyDescent="0.2">
      <c r="A81" s="77" t="s">
        <v>85</v>
      </c>
      <c r="B81" s="78" t="s">
        <v>85</v>
      </c>
      <c r="C81" s="93"/>
      <c r="D81" s="168"/>
      <c r="E81" s="168"/>
      <c r="F81" s="168"/>
      <c r="G81" s="132"/>
      <c r="H81" s="132"/>
      <c r="I81" s="132"/>
      <c r="J81" s="132"/>
      <c r="K81" s="132"/>
      <c r="L81" s="168"/>
      <c r="M81" s="263"/>
      <c r="N81" s="132"/>
      <c r="O81" s="132"/>
      <c r="P81" s="132"/>
      <c r="Q81" s="132"/>
      <c r="R81" s="132"/>
      <c r="S81" s="168"/>
      <c r="T81" s="263"/>
      <c r="U81" s="132"/>
      <c r="V81" s="132"/>
      <c r="W81" s="132"/>
      <c r="X81" s="132"/>
      <c r="Y81" s="132"/>
      <c r="Z81" s="168"/>
      <c r="AA81" s="168"/>
      <c r="AB81" s="132"/>
      <c r="AC81" s="132"/>
      <c r="AD81" s="132"/>
      <c r="AE81" s="132"/>
      <c r="AF81" s="132"/>
      <c r="AG81" s="168"/>
      <c r="AH81" s="168"/>
      <c r="AI81" s="132"/>
      <c r="AJ81" s="132"/>
      <c r="AK81" s="132"/>
      <c r="AL81" s="132"/>
      <c r="AM81" s="132"/>
      <c r="AN81" s="272"/>
      <c r="AO81" s="168"/>
      <c r="AP81" s="132"/>
      <c r="AQ81" s="132"/>
      <c r="AR81" s="132"/>
      <c r="AS81" s="132"/>
      <c r="AT81" s="132"/>
      <c r="AU81" s="168"/>
      <c r="AV81" s="168"/>
      <c r="AW81" s="132"/>
      <c r="AX81" s="132"/>
      <c r="AY81" s="132"/>
      <c r="AZ81" s="132"/>
      <c r="BA81" s="132"/>
      <c r="BB81" s="168"/>
      <c r="BC81" s="168"/>
      <c r="BD81" s="132"/>
      <c r="BE81" s="132"/>
      <c r="BF81" s="132"/>
      <c r="BG81" s="132"/>
      <c r="BH81" s="132"/>
      <c r="BI81" s="168"/>
      <c r="BJ81" s="168"/>
      <c r="BK81" s="132"/>
      <c r="BL81" s="132"/>
      <c r="BM81" s="132"/>
      <c r="BN81" s="132"/>
      <c r="BO81" s="132"/>
      <c r="BP81" s="168"/>
      <c r="BQ81" s="168"/>
      <c r="BR81" s="132"/>
      <c r="BS81" s="132"/>
      <c r="BT81" s="132"/>
      <c r="BU81" s="132"/>
      <c r="BV81" s="132"/>
      <c r="BW81" s="168"/>
      <c r="BX81" s="229">
        <f t="shared" si="35"/>
        <v>0</v>
      </c>
      <c r="BY81" s="168"/>
      <c r="BZ81" s="90" t="s">
        <v>135</v>
      </c>
      <c r="CA81" s="90"/>
    </row>
    <row r="82" spans="1:79" s="6" customFormat="1" ht="46.15" customHeight="1" x14ac:dyDescent="0.2">
      <c r="A82" s="188" t="s">
        <v>142</v>
      </c>
      <c r="B82" s="184" t="s">
        <v>940</v>
      </c>
      <c r="C82" s="185" t="s">
        <v>36</v>
      </c>
      <c r="D82" s="193">
        <f>D83+D92+D106+D139</f>
        <v>93.191000000000003</v>
      </c>
      <c r="E82" s="193">
        <f t="shared" ref="E82:R82" si="36">E83+E92+E106+E139</f>
        <v>0</v>
      </c>
      <c r="F82" s="193">
        <f t="shared" si="36"/>
        <v>93.191000000000003</v>
      </c>
      <c r="G82" s="200">
        <f t="shared" si="36"/>
        <v>0</v>
      </c>
      <c r="H82" s="200">
        <f t="shared" si="36"/>
        <v>0</v>
      </c>
      <c r="I82" s="200">
        <f t="shared" si="36"/>
        <v>0</v>
      </c>
      <c r="J82" s="200">
        <f t="shared" si="36"/>
        <v>0</v>
      </c>
      <c r="K82" s="200">
        <f t="shared" si="36"/>
        <v>4648</v>
      </c>
      <c r="L82" s="193">
        <f t="shared" si="36"/>
        <v>0</v>
      </c>
      <c r="M82" s="260">
        <f t="shared" si="36"/>
        <v>0</v>
      </c>
      <c r="N82" s="200">
        <f t="shared" si="36"/>
        <v>0</v>
      </c>
      <c r="O82" s="200">
        <f t="shared" si="36"/>
        <v>0</v>
      </c>
      <c r="P82" s="200">
        <f t="shared" si="36"/>
        <v>0</v>
      </c>
      <c r="Q82" s="200">
        <f t="shared" si="36"/>
        <v>0</v>
      </c>
      <c r="R82" s="200">
        <f t="shared" si="36"/>
        <v>0</v>
      </c>
      <c r="S82" s="193">
        <f t="shared" ref="S82:AX82" si="37">S83+S92+S106+S139</f>
        <v>0</v>
      </c>
      <c r="T82" s="260">
        <f t="shared" si="37"/>
        <v>0</v>
      </c>
      <c r="U82" s="200">
        <f t="shared" si="37"/>
        <v>0</v>
      </c>
      <c r="V82" s="200">
        <f t="shared" si="37"/>
        <v>0</v>
      </c>
      <c r="W82" s="200">
        <f t="shared" si="37"/>
        <v>0</v>
      </c>
      <c r="X82" s="200">
        <f t="shared" si="37"/>
        <v>0</v>
      </c>
      <c r="Y82" s="200">
        <f t="shared" si="37"/>
        <v>0</v>
      </c>
      <c r="Z82" s="193">
        <f t="shared" si="37"/>
        <v>0</v>
      </c>
      <c r="AA82" s="193">
        <f t="shared" si="37"/>
        <v>0</v>
      </c>
      <c r="AB82" s="200">
        <f t="shared" si="37"/>
        <v>0</v>
      </c>
      <c r="AC82" s="200">
        <f t="shared" si="37"/>
        <v>0</v>
      </c>
      <c r="AD82" s="200">
        <f t="shared" si="37"/>
        <v>0</v>
      </c>
      <c r="AE82" s="200">
        <f t="shared" si="37"/>
        <v>0</v>
      </c>
      <c r="AF82" s="200">
        <f t="shared" si="37"/>
        <v>0</v>
      </c>
      <c r="AG82" s="193">
        <f t="shared" si="37"/>
        <v>0</v>
      </c>
      <c r="AH82" s="193">
        <f t="shared" si="37"/>
        <v>93.191000000000003</v>
      </c>
      <c r="AI82" s="200">
        <f t="shared" si="37"/>
        <v>0</v>
      </c>
      <c r="AJ82" s="200">
        <f t="shared" si="37"/>
        <v>0</v>
      </c>
      <c r="AK82" s="200">
        <f t="shared" si="37"/>
        <v>0</v>
      </c>
      <c r="AL82" s="200">
        <f t="shared" si="37"/>
        <v>0</v>
      </c>
      <c r="AM82" s="200">
        <f t="shared" si="37"/>
        <v>4648</v>
      </c>
      <c r="AN82" s="270">
        <f t="shared" si="37"/>
        <v>0</v>
      </c>
      <c r="AO82" s="193">
        <f t="shared" si="37"/>
        <v>0</v>
      </c>
      <c r="AP82" s="200">
        <f t="shared" si="37"/>
        <v>0</v>
      </c>
      <c r="AQ82" s="200">
        <f t="shared" si="37"/>
        <v>0</v>
      </c>
      <c r="AR82" s="200">
        <f t="shared" si="37"/>
        <v>0</v>
      </c>
      <c r="AS82" s="200">
        <f t="shared" si="37"/>
        <v>0</v>
      </c>
      <c r="AT82" s="200">
        <f t="shared" si="37"/>
        <v>0</v>
      </c>
      <c r="AU82" s="193">
        <f t="shared" si="37"/>
        <v>0</v>
      </c>
      <c r="AV82" s="193">
        <f t="shared" si="37"/>
        <v>0</v>
      </c>
      <c r="AW82" s="200">
        <f t="shared" si="37"/>
        <v>0</v>
      </c>
      <c r="AX82" s="200">
        <f t="shared" si="37"/>
        <v>0</v>
      </c>
      <c r="AY82" s="200">
        <f t="shared" ref="AY82:BW82" si="38">AY83+AY92+AY106+AY139</f>
        <v>0</v>
      </c>
      <c r="AZ82" s="200">
        <f t="shared" si="38"/>
        <v>0</v>
      </c>
      <c r="BA82" s="200">
        <f t="shared" si="38"/>
        <v>0</v>
      </c>
      <c r="BB82" s="193">
        <f t="shared" si="38"/>
        <v>0</v>
      </c>
      <c r="BC82" s="193">
        <f t="shared" si="38"/>
        <v>0</v>
      </c>
      <c r="BD82" s="200">
        <f t="shared" si="38"/>
        <v>0</v>
      </c>
      <c r="BE82" s="200">
        <f t="shared" si="38"/>
        <v>0</v>
      </c>
      <c r="BF82" s="200">
        <f t="shared" si="38"/>
        <v>0</v>
      </c>
      <c r="BG82" s="200">
        <f t="shared" si="38"/>
        <v>0</v>
      </c>
      <c r="BH82" s="200">
        <f t="shared" si="38"/>
        <v>0</v>
      </c>
      <c r="BI82" s="193">
        <f t="shared" si="38"/>
        <v>0</v>
      </c>
      <c r="BJ82" s="193">
        <f t="shared" si="38"/>
        <v>0</v>
      </c>
      <c r="BK82" s="200">
        <f t="shared" si="38"/>
        <v>0</v>
      </c>
      <c r="BL82" s="200">
        <f t="shared" si="38"/>
        <v>0</v>
      </c>
      <c r="BM82" s="200">
        <f t="shared" si="38"/>
        <v>0</v>
      </c>
      <c r="BN82" s="200">
        <f t="shared" si="38"/>
        <v>0</v>
      </c>
      <c r="BO82" s="200">
        <f t="shared" si="38"/>
        <v>0</v>
      </c>
      <c r="BP82" s="193">
        <f t="shared" si="38"/>
        <v>0</v>
      </c>
      <c r="BQ82" s="193">
        <f>BQ83+BQ92+BQ106+BQ139</f>
        <v>0</v>
      </c>
      <c r="BR82" s="200">
        <f t="shared" si="38"/>
        <v>0</v>
      </c>
      <c r="BS82" s="200">
        <f t="shared" si="38"/>
        <v>0</v>
      </c>
      <c r="BT82" s="200">
        <f t="shared" si="38"/>
        <v>0</v>
      </c>
      <c r="BU82" s="200">
        <f t="shared" si="38"/>
        <v>0</v>
      </c>
      <c r="BV82" s="200">
        <f t="shared" si="38"/>
        <v>0</v>
      </c>
      <c r="BW82" s="193">
        <f t="shared" si="38"/>
        <v>0</v>
      </c>
      <c r="BX82" s="186" t="s">
        <v>135</v>
      </c>
      <c r="BY82" s="193">
        <f>BY83+BY92+BY106+BY139</f>
        <v>0</v>
      </c>
      <c r="BZ82" s="186" t="s">
        <v>135</v>
      </c>
      <c r="CA82" s="186"/>
    </row>
    <row r="83" spans="1:79" s="6" customFormat="1" ht="39" hidden="1" customHeight="1" x14ac:dyDescent="0.2">
      <c r="A83" s="81" t="s">
        <v>709</v>
      </c>
      <c r="B83" s="82" t="s">
        <v>941</v>
      </c>
      <c r="C83" s="174" t="s">
        <v>36</v>
      </c>
      <c r="D83" s="169">
        <f>D84+D88</f>
        <v>0</v>
      </c>
      <c r="E83" s="169">
        <f t="shared" ref="E83:R83" si="39">E84+E88</f>
        <v>0</v>
      </c>
      <c r="F83" s="169">
        <f t="shared" si="39"/>
        <v>0</v>
      </c>
      <c r="G83" s="163">
        <f t="shared" si="39"/>
        <v>0</v>
      </c>
      <c r="H83" s="163">
        <f t="shared" si="39"/>
        <v>0</v>
      </c>
      <c r="I83" s="163">
        <f t="shared" si="39"/>
        <v>0</v>
      </c>
      <c r="J83" s="163">
        <f t="shared" si="39"/>
        <v>0</v>
      </c>
      <c r="K83" s="163">
        <f t="shared" si="39"/>
        <v>0</v>
      </c>
      <c r="L83" s="169">
        <f t="shared" si="39"/>
        <v>0</v>
      </c>
      <c r="M83" s="260">
        <f t="shared" si="39"/>
        <v>0</v>
      </c>
      <c r="N83" s="163">
        <f t="shared" si="39"/>
        <v>0</v>
      </c>
      <c r="O83" s="163">
        <f t="shared" si="39"/>
        <v>0</v>
      </c>
      <c r="P83" s="163">
        <f t="shared" si="39"/>
        <v>0</v>
      </c>
      <c r="Q83" s="163">
        <f t="shared" si="39"/>
        <v>0</v>
      </c>
      <c r="R83" s="163">
        <f t="shared" si="39"/>
        <v>0</v>
      </c>
      <c r="S83" s="169">
        <f t="shared" ref="S83:AX83" si="40">S84+S88</f>
        <v>0</v>
      </c>
      <c r="T83" s="260">
        <f t="shared" si="40"/>
        <v>0</v>
      </c>
      <c r="U83" s="163">
        <f t="shared" si="40"/>
        <v>0</v>
      </c>
      <c r="V83" s="163">
        <f t="shared" si="40"/>
        <v>0</v>
      </c>
      <c r="W83" s="163">
        <f t="shared" si="40"/>
        <v>0</v>
      </c>
      <c r="X83" s="163">
        <f t="shared" si="40"/>
        <v>0</v>
      </c>
      <c r="Y83" s="163">
        <f t="shared" si="40"/>
        <v>0</v>
      </c>
      <c r="Z83" s="169">
        <f t="shared" si="40"/>
        <v>0</v>
      </c>
      <c r="AA83" s="169">
        <f t="shared" si="40"/>
        <v>0</v>
      </c>
      <c r="AB83" s="163">
        <f t="shared" si="40"/>
        <v>0</v>
      </c>
      <c r="AC83" s="163">
        <f t="shared" si="40"/>
        <v>0</v>
      </c>
      <c r="AD83" s="163">
        <f t="shared" si="40"/>
        <v>0</v>
      </c>
      <c r="AE83" s="163">
        <f t="shared" si="40"/>
        <v>0</v>
      </c>
      <c r="AF83" s="163">
        <f t="shared" si="40"/>
        <v>0</v>
      </c>
      <c r="AG83" s="169">
        <f t="shared" si="40"/>
        <v>0</v>
      </c>
      <c r="AH83" s="169">
        <f t="shared" si="40"/>
        <v>0</v>
      </c>
      <c r="AI83" s="163">
        <f t="shared" si="40"/>
        <v>0</v>
      </c>
      <c r="AJ83" s="163">
        <f t="shared" si="40"/>
        <v>0</v>
      </c>
      <c r="AK83" s="163">
        <f t="shared" si="40"/>
        <v>0</v>
      </c>
      <c r="AL83" s="163">
        <f t="shared" si="40"/>
        <v>0</v>
      </c>
      <c r="AM83" s="163">
        <f t="shared" si="40"/>
        <v>0</v>
      </c>
      <c r="AN83" s="270">
        <f t="shared" si="40"/>
        <v>0</v>
      </c>
      <c r="AO83" s="169">
        <f t="shared" si="40"/>
        <v>0</v>
      </c>
      <c r="AP83" s="163">
        <f t="shared" si="40"/>
        <v>0</v>
      </c>
      <c r="AQ83" s="163">
        <f t="shared" si="40"/>
        <v>0</v>
      </c>
      <c r="AR83" s="163">
        <f t="shared" si="40"/>
        <v>0</v>
      </c>
      <c r="AS83" s="163">
        <f t="shared" si="40"/>
        <v>0</v>
      </c>
      <c r="AT83" s="163">
        <f t="shared" si="40"/>
        <v>0</v>
      </c>
      <c r="AU83" s="169">
        <f t="shared" si="40"/>
        <v>0</v>
      </c>
      <c r="AV83" s="169">
        <f t="shared" si="40"/>
        <v>0</v>
      </c>
      <c r="AW83" s="163">
        <f t="shared" si="40"/>
        <v>0</v>
      </c>
      <c r="AX83" s="163">
        <f t="shared" si="40"/>
        <v>0</v>
      </c>
      <c r="AY83" s="163">
        <f t="shared" ref="AY83:BW83" si="41">AY84+AY88</f>
        <v>0</v>
      </c>
      <c r="AZ83" s="163">
        <f t="shared" si="41"/>
        <v>0</v>
      </c>
      <c r="BA83" s="163">
        <f t="shared" si="41"/>
        <v>0</v>
      </c>
      <c r="BB83" s="169">
        <f t="shared" si="41"/>
        <v>0</v>
      </c>
      <c r="BC83" s="169">
        <f t="shared" si="41"/>
        <v>0</v>
      </c>
      <c r="BD83" s="163">
        <f t="shared" si="41"/>
        <v>0</v>
      </c>
      <c r="BE83" s="163">
        <f t="shared" si="41"/>
        <v>0</v>
      </c>
      <c r="BF83" s="163">
        <f t="shared" si="41"/>
        <v>0</v>
      </c>
      <c r="BG83" s="163">
        <f t="shared" si="41"/>
        <v>0</v>
      </c>
      <c r="BH83" s="163">
        <f t="shared" si="41"/>
        <v>0</v>
      </c>
      <c r="BI83" s="169">
        <f t="shared" si="41"/>
        <v>0</v>
      </c>
      <c r="BJ83" s="169">
        <f t="shared" si="41"/>
        <v>0</v>
      </c>
      <c r="BK83" s="163">
        <f t="shared" si="41"/>
        <v>0</v>
      </c>
      <c r="BL83" s="163">
        <f t="shared" si="41"/>
        <v>0</v>
      </c>
      <c r="BM83" s="163">
        <f t="shared" si="41"/>
        <v>0</v>
      </c>
      <c r="BN83" s="163">
        <f t="shared" si="41"/>
        <v>0</v>
      </c>
      <c r="BO83" s="163">
        <f t="shared" si="41"/>
        <v>0</v>
      </c>
      <c r="BP83" s="169">
        <f t="shared" si="41"/>
        <v>0</v>
      </c>
      <c r="BQ83" s="169">
        <f t="shared" si="41"/>
        <v>0</v>
      </c>
      <c r="BR83" s="163">
        <f t="shared" si="41"/>
        <v>0</v>
      </c>
      <c r="BS83" s="163">
        <f t="shared" si="41"/>
        <v>0</v>
      </c>
      <c r="BT83" s="163">
        <f t="shared" si="41"/>
        <v>0</v>
      </c>
      <c r="BU83" s="163">
        <f t="shared" si="41"/>
        <v>0</v>
      </c>
      <c r="BV83" s="163">
        <f t="shared" si="41"/>
        <v>0</v>
      </c>
      <c r="BW83" s="169">
        <f t="shared" si="41"/>
        <v>0</v>
      </c>
      <c r="BX83" s="231">
        <f t="shared" si="35"/>
        <v>0</v>
      </c>
      <c r="BY83" s="169">
        <f>BY84+BY88</f>
        <v>0</v>
      </c>
      <c r="BZ83" s="147" t="s">
        <v>135</v>
      </c>
      <c r="CA83" s="147"/>
    </row>
    <row r="84" spans="1:79" s="6" customFormat="1" ht="58.9" hidden="1" customHeight="1" x14ac:dyDescent="0.2">
      <c r="A84" s="83" t="s">
        <v>711</v>
      </c>
      <c r="B84" s="84" t="s">
        <v>942</v>
      </c>
      <c r="C84" s="175" t="s">
        <v>36</v>
      </c>
      <c r="D84" s="170">
        <f>SUM(D85:D87)</f>
        <v>0</v>
      </c>
      <c r="E84" s="170">
        <f t="shared" ref="E84:R84" si="42">SUM(E85:E87)</f>
        <v>0</v>
      </c>
      <c r="F84" s="170">
        <f t="shared" si="42"/>
        <v>0</v>
      </c>
      <c r="G84" s="161">
        <f t="shared" si="42"/>
        <v>0</v>
      </c>
      <c r="H84" s="161">
        <f t="shared" si="42"/>
        <v>0</v>
      </c>
      <c r="I84" s="161">
        <f t="shared" si="42"/>
        <v>0</v>
      </c>
      <c r="J84" s="161">
        <f t="shared" si="42"/>
        <v>0</v>
      </c>
      <c r="K84" s="161">
        <f t="shared" si="42"/>
        <v>0</v>
      </c>
      <c r="L84" s="170">
        <f t="shared" si="42"/>
        <v>0</v>
      </c>
      <c r="M84" s="260">
        <f t="shared" si="42"/>
        <v>0</v>
      </c>
      <c r="N84" s="161">
        <f t="shared" si="42"/>
        <v>0</v>
      </c>
      <c r="O84" s="161">
        <f t="shared" si="42"/>
        <v>0</v>
      </c>
      <c r="P84" s="161">
        <f t="shared" si="42"/>
        <v>0</v>
      </c>
      <c r="Q84" s="161">
        <f t="shared" si="42"/>
        <v>0</v>
      </c>
      <c r="R84" s="161">
        <f t="shared" si="42"/>
        <v>0</v>
      </c>
      <c r="S84" s="170">
        <f t="shared" ref="S84:AX84" si="43">SUM(S85:S87)</f>
        <v>0</v>
      </c>
      <c r="T84" s="260">
        <f t="shared" si="43"/>
        <v>0</v>
      </c>
      <c r="U84" s="161">
        <f t="shared" si="43"/>
        <v>0</v>
      </c>
      <c r="V84" s="161">
        <f t="shared" si="43"/>
        <v>0</v>
      </c>
      <c r="W84" s="161">
        <f t="shared" si="43"/>
        <v>0</v>
      </c>
      <c r="X84" s="161">
        <f t="shared" si="43"/>
        <v>0</v>
      </c>
      <c r="Y84" s="161">
        <f t="shared" si="43"/>
        <v>0</v>
      </c>
      <c r="Z84" s="170">
        <f t="shared" si="43"/>
        <v>0</v>
      </c>
      <c r="AA84" s="170">
        <f t="shared" si="43"/>
        <v>0</v>
      </c>
      <c r="AB84" s="161">
        <f t="shared" si="43"/>
        <v>0</v>
      </c>
      <c r="AC84" s="161">
        <f t="shared" si="43"/>
        <v>0</v>
      </c>
      <c r="AD84" s="161">
        <f t="shared" si="43"/>
        <v>0</v>
      </c>
      <c r="AE84" s="161">
        <f t="shared" si="43"/>
        <v>0</v>
      </c>
      <c r="AF84" s="161">
        <f t="shared" si="43"/>
        <v>0</v>
      </c>
      <c r="AG84" s="170">
        <f t="shared" si="43"/>
        <v>0</v>
      </c>
      <c r="AH84" s="170">
        <f t="shared" si="43"/>
        <v>0</v>
      </c>
      <c r="AI84" s="161">
        <f t="shared" si="43"/>
        <v>0</v>
      </c>
      <c r="AJ84" s="161">
        <f t="shared" si="43"/>
        <v>0</v>
      </c>
      <c r="AK84" s="161">
        <f t="shared" si="43"/>
        <v>0</v>
      </c>
      <c r="AL84" s="161">
        <f t="shared" si="43"/>
        <v>0</v>
      </c>
      <c r="AM84" s="161">
        <f t="shared" si="43"/>
        <v>0</v>
      </c>
      <c r="AN84" s="270">
        <f t="shared" si="43"/>
        <v>0</v>
      </c>
      <c r="AO84" s="170">
        <f t="shared" si="43"/>
        <v>0</v>
      </c>
      <c r="AP84" s="161">
        <f t="shared" si="43"/>
        <v>0</v>
      </c>
      <c r="AQ84" s="161">
        <f t="shared" si="43"/>
        <v>0</v>
      </c>
      <c r="AR84" s="161">
        <f t="shared" si="43"/>
        <v>0</v>
      </c>
      <c r="AS84" s="161">
        <f t="shared" si="43"/>
        <v>0</v>
      </c>
      <c r="AT84" s="161">
        <f t="shared" si="43"/>
        <v>0</v>
      </c>
      <c r="AU84" s="170">
        <f t="shared" si="43"/>
        <v>0</v>
      </c>
      <c r="AV84" s="170">
        <f t="shared" si="43"/>
        <v>0</v>
      </c>
      <c r="AW84" s="161">
        <f t="shared" si="43"/>
        <v>0</v>
      </c>
      <c r="AX84" s="161">
        <f t="shared" si="43"/>
        <v>0</v>
      </c>
      <c r="AY84" s="161">
        <f t="shared" ref="AY84:BW84" si="44">SUM(AY85:AY87)</f>
        <v>0</v>
      </c>
      <c r="AZ84" s="161">
        <f t="shared" si="44"/>
        <v>0</v>
      </c>
      <c r="BA84" s="161">
        <f t="shared" si="44"/>
        <v>0</v>
      </c>
      <c r="BB84" s="170">
        <f t="shared" si="44"/>
        <v>0</v>
      </c>
      <c r="BC84" s="170">
        <f t="shared" si="44"/>
        <v>0</v>
      </c>
      <c r="BD84" s="161">
        <f t="shared" si="44"/>
        <v>0</v>
      </c>
      <c r="BE84" s="161">
        <f t="shared" si="44"/>
        <v>0</v>
      </c>
      <c r="BF84" s="161">
        <f t="shared" si="44"/>
        <v>0</v>
      </c>
      <c r="BG84" s="161">
        <f t="shared" si="44"/>
        <v>0</v>
      </c>
      <c r="BH84" s="161">
        <f t="shared" si="44"/>
        <v>0</v>
      </c>
      <c r="BI84" s="170">
        <f t="shared" si="44"/>
        <v>0</v>
      </c>
      <c r="BJ84" s="170">
        <f t="shared" si="44"/>
        <v>0</v>
      </c>
      <c r="BK84" s="161">
        <f t="shared" si="44"/>
        <v>0</v>
      </c>
      <c r="BL84" s="161">
        <f t="shared" si="44"/>
        <v>0</v>
      </c>
      <c r="BM84" s="161">
        <f t="shared" si="44"/>
        <v>0</v>
      </c>
      <c r="BN84" s="161">
        <f t="shared" si="44"/>
        <v>0</v>
      </c>
      <c r="BO84" s="161">
        <f t="shared" si="44"/>
        <v>0</v>
      </c>
      <c r="BP84" s="170">
        <f t="shared" si="44"/>
        <v>0</v>
      </c>
      <c r="BQ84" s="170">
        <f t="shared" si="44"/>
        <v>0</v>
      </c>
      <c r="BR84" s="161">
        <f t="shared" si="44"/>
        <v>0</v>
      </c>
      <c r="BS84" s="161">
        <f t="shared" si="44"/>
        <v>0</v>
      </c>
      <c r="BT84" s="161">
        <f t="shared" si="44"/>
        <v>0</v>
      </c>
      <c r="BU84" s="161">
        <f t="shared" si="44"/>
        <v>0</v>
      </c>
      <c r="BV84" s="161">
        <f t="shared" si="44"/>
        <v>0</v>
      </c>
      <c r="BW84" s="170">
        <f t="shared" si="44"/>
        <v>0</v>
      </c>
      <c r="BX84" s="232">
        <f t="shared" si="35"/>
        <v>0</v>
      </c>
      <c r="BY84" s="170">
        <f>SUM(BY85:BY87)</f>
        <v>0</v>
      </c>
      <c r="BZ84" s="155" t="s">
        <v>135</v>
      </c>
      <c r="CA84" s="155"/>
    </row>
    <row r="85" spans="1:79" s="6" customFormat="1" ht="52.15" hidden="1" customHeight="1" x14ac:dyDescent="0.2">
      <c r="A85" s="77" t="s">
        <v>711</v>
      </c>
      <c r="B85" s="80">
        <f>'Прил 10'!B83</f>
        <v>0</v>
      </c>
      <c r="C85" s="95"/>
      <c r="D85" s="131"/>
      <c r="E85" s="131"/>
      <c r="F85" s="131"/>
      <c r="G85" s="130"/>
      <c r="H85" s="130"/>
      <c r="I85" s="130"/>
      <c r="J85" s="130"/>
      <c r="K85" s="130"/>
      <c r="L85" s="131"/>
      <c r="M85" s="261"/>
      <c r="N85" s="130"/>
      <c r="O85" s="130"/>
      <c r="P85" s="130"/>
      <c r="Q85" s="130"/>
      <c r="R85" s="130"/>
      <c r="S85" s="131"/>
      <c r="T85" s="261"/>
      <c r="U85" s="130"/>
      <c r="V85" s="130"/>
      <c r="W85" s="130"/>
      <c r="X85" s="130"/>
      <c r="Y85" s="130"/>
      <c r="Z85" s="131"/>
      <c r="AA85" s="131"/>
      <c r="AB85" s="130"/>
      <c r="AC85" s="130"/>
      <c r="AD85" s="130"/>
      <c r="AE85" s="130"/>
      <c r="AF85" s="130"/>
      <c r="AG85" s="131"/>
      <c r="AH85" s="131"/>
      <c r="AI85" s="208"/>
      <c r="AJ85" s="208"/>
      <c r="AK85" s="180"/>
      <c r="AL85" s="208"/>
      <c r="AM85" s="180"/>
      <c r="AN85" s="176"/>
      <c r="AO85" s="131"/>
      <c r="AP85" s="130"/>
      <c r="AQ85" s="130"/>
      <c r="AR85" s="130"/>
      <c r="AS85" s="130"/>
      <c r="AT85" s="130"/>
      <c r="AU85" s="131"/>
      <c r="AV85" s="131"/>
      <c r="AW85" s="130"/>
      <c r="AX85" s="130"/>
      <c r="AY85" s="130"/>
      <c r="AZ85" s="130"/>
      <c r="BA85" s="130"/>
      <c r="BB85" s="131"/>
      <c r="BC85" s="131"/>
      <c r="BD85" s="130"/>
      <c r="BE85" s="130"/>
      <c r="BF85" s="130"/>
      <c r="BG85" s="130"/>
      <c r="BH85" s="130"/>
      <c r="BI85" s="131"/>
      <c r="BJ85" s="131"/>
      <c r="BK85" s="130"/>
      <c r="BL85" s="130"/>
      <c r="BM85" s="130"/>
      <c r="BN85" s="130"/>
      <c r="BO85" s="130"/>
      <c r="BP85" s="131"/>
      <c r="BQ85" s="131"/>
      <c r="BR85" s="208"/>
      <c r="BS85" s="208"/>
      <c r="BT85" s="208"/>
      <c r="BU85" s="208"/>
      <c r="BV85" s="209"/>
      <c r="BW85" s="131">
        <f>AN85-E85</f>
        <v>0</v>
      </c>
      <c r="BX85" s="228">
        <f t="shared" si="35"/>
        <v>0</v>
      </c>
      <c r="BY85" s="131">
        <f>AO85-F85</f>
        <v>0</v>
      </c>
      <c r="BZ85" s="121" t="s">
        <v>135</v>
      </c>
      <c r="CA85" s="121"/>
    </row>
    <row r="86" spans="1:79" s="6" customFormat="1" ht="12.75" hidden="1" x14ac:dyDescent="0.2">
      <c r="A86" s="77" t="s">
        <v>711</v>
      </c>
      <c r="B86" s="120"/>
      <c r="C86" s="95"/>
      <c r="D86" s="131"/>
      <c r="E86" s="131"/>
      <c r="F86" s="131"/>
      <c r="G86" s="130"/>
      <c r="H86" s="130"/>
      <c r="I86" s="130"/>
      <c r="J86" s="130"/>
      <c r="K86" s="130"/>
      <c r="L86" s="131"/>
      <c r="M86" s="261"/>
      <c r="N86" s="130"/>
      <c r="O86" s="130"/>
      <c r="P86" s="130"/>
      <c r="Q86" s="130"/>
      <c r="R86" s="130"/>
      <c r="S86" s="131"/>
      <c r="T86" s="261"/>
      <c r="U86" s="130"/>
      <c r="V86" s="130"/>
      <c r="W86" s="130"/>
      <c r="X86" s="130"/>
      <c r="Y86" s="130"/>
      <c r="Z86" s="131"/>
      <c r="AA86" s="131"/>
      <c r="AB86" s="130"/>
      <c r="AC86" s="130"/>
      <c r="AD86" s="130"/>
      <c r="AE86" s="130"/>
      <c r="AF86" s="130"/>
      <c r="AG86" s="131"/>
      <c r="AH86" s="131"/>
      <c r="AI86" s="130"/>
      <c r="AJ86" s="130"/>
      <c r="AK86" s="130"/>
      <c r="AL86" s="130"/>
      <c r="AM86" s="130"/>
      <c r="AN86" s="176"/>
      <c r="AO86" s="131"/>
      <c r="AP86" s="130"/>
      <c r="AQ86" s="130"/>
      <c r="AR86" s="130"/>
      <c r="AS86" s="130"/>
      <c r="AT86" s="130"/>
      <c r="AU86" s="131"/>
      <c r="AV86" s="131"/>
      <c r="AW86" s="130"/>
      <c r="AX86" s="130"/>
      <c r="AY86" s="130"/>
      <c r="AZ86" s="130"/>
      <c r="BA86" s="130"/>
      <c r="BB86" s="131"/>
      <c r="BC86" s="131"/>
      <c r="BD86" s="130"/>
      <c r="BE86" s="130"/>
      <c r="BF86" s="130"/>
      <c r="BG86" s="130"/>
      <c r="BH86" s="130"/>
      <c r="BI86" s="131"/>
      <c r="BJ86" s="131"/>
      <c r="BK86" s="130"/>
      <c r="BL86" s="130"/>
      <c r="BM86" s="130"/>
      <c r="BN86" s="130"/>
      <c r="BO86" s="130"/>
      <c r="BP86" s="131"/>
      <c r="BQ86" s="131"/>
      <c r="BR86" s="130"/>
      <c r="BS86" s="130"/>
      <c r="BT86" s="130"/>
      <c r="BU86" s="130"/>
      <c r="BV86" s="130"/>
      <c r="BW86" s="131"/>
      <c r="BX86" s="228">
        <f t="shared" si="35"/>
        <v>0</v>
      </c>
      <c r="BY86" s="131"/>
      <c r="BZ86" s="92" t="s">
        <v>135</v>
      </c>
      <c r="CA86" s="92"/>
    </row>
    <row r="87" spans="1:79" s="6" customFormat="1" ht="12.75" hidden="1" x14ac:dyDescent="0.2">
      <c r="A87" s="77" t="s">
        <v>85</v>
      </c>
      <c r="B87" s="122"/>
      <c r="C87" s="95"/>
      <c r="D87" s="131"/>
      <c r="E87" s="131"/>
      <c r="F87" s="131"/>
      <c r="G87" s="130"/>
      <c r="H87" s="130"/>
      <c r="I87" s="130"/>
      <c r="J87" s="130"/>
      <c r="K87" s="130"/>
      <c r="L87" s="131"/>
      <c r="M87" s="261"/>
      <c r="N87" s="130"/>
      <c r="O87" s="130"/>
      <c r="P87" s="130"/>
      <c r="Q87" s="130"/>
      <c r="R87" s="130"/>
      <c r="S87" s="131"/>
      <c r="T87" s="261"/>
      <c r="U87" s="130"/>
      <c r="V87" s="130"/>
      <c r="W87" s="130"/>
      <c r="X87" s="130"/>
      <c r="Y87" s="130"/>
      <c r="Z87" s="131"/>
      <c r="AA87" s="131"/>
      <c r="AB87" s="130"/>
      <c r="AC87" s="130"/>
      <c r="AD87" s="130"/>
      <c r="AE87" s="130"/>
      <c r="AF87" s="130"/>
      <c r="AG87" s="131"/>
      <c r="AH87" s="131"/>
      <c r="AI87" s="130"/>
      <c r="AJ87" s="130"/>
      <c r="AK87" s="130"/>
      <c r="AL87" s="130"/>
      <c r="AM87" s="130"/>
      <c r="AN87" s="176"/>
      <c r="AO87" s="131"/>
      <c r="AP87" s="130"/>
      <c r="AQ87" s="130"/>
      <c r="AR87" s="130"/>
      <c r="AS87" s="130"/>
      <c r="AT87" s="130"/>
      <c r="AU87" s="131"/>
      <c r="AV87" s="131"/>
      <c r="AW87" s="130"/>
      <c r="AX87" s="130"/>
      <c r="AY87" s="130"/>
      <c r="AZ87" s="130"/>
      <c r="BA87" s="130"/>
      <c r="BB87" s="131"/>
      <c r="BC87" s="131"/>
      <c r="BD87" s="130"/>
      <c r="BE87" s="130"/>
      <c r="BF87" s="130"/>
      <c r="BG87" s="130"/>
      <c r="BH87" s="130"/>
      <c r="BI87" s="131"/>
      <c r="BJ87" s="131"/>
      <c r="BK87" s="130"/>
      <c r="BL87" s="130"/>
      <c r="BM87" s="130"/>
      <c r="BN87" s="130"/>
      <c r="BO87" s="130"/>
      <c r="BP87" s="131"/>
      <c r="BQ87" s="131"/>
      <c r="BR87" s="130"/>
      <c r="BS87" s="130"/>
      <c r="BT87" s="130"/>
      <c r="BU87" s="130"/>
      <c r="BV87" s="130"/>
      <c r="BW87" s="131"/>
      <c r="BX87" s="228">
        <f t="shared" si="35"/>
        <v>0</v>
      </c>
      <c r="BY87" s="131"/>
      <c r="BZ87" s="92" t="s">
        <v>135</v>
      </c>
      <c r="CA87" s="92"/>
    </row>
    <row r="88" spans="1:79" s="6" customFormat="1" ht="79.900000000000006" hidden="1" customHeight="1" x14ac:dyDescent="0.2">
      <c r="A88" s="83" t="s">
        <v>716</v>
      </c>
      <c r="B88" s="84" t="s">
        <v>943</v>
      </c>
      <c r="C88" s="175" t="s">
        <v>36</v>
      </c>
      <c r="D88" s="171">
        <f>SUM(D89:D91)</f>
        <v>0</v>
      </c>
      <c r="E88" s="171">
        <f t="shared" ref="E88:R88" si="45">SUM(E89:E91)</f>
        <v>0</v>
      </c>
      <c r="F88" s="171">
        <f t="shared" si="45"/>
        <v>0</v>
      </c>
      <c r="G88" s="162">
        <f t="shared" si="45"/>
        <v>0</v>
      </c>
      <c r="H88" s="162">
        <f t="shared" si="45"/>
        <v>0</v>
      </c>
      <c r="I88" s="162">
        <f t="shared" si="45"/>
        <v>0</v>
      </c>
      <c r="J88" s="162">
        <f t="shared" si="45"/>
        <v>0</v>
      </c>
      <c r="K88" s="162">
        <f t="shared" si="45"/>
        <v>0</v>
      </c>
      <c r="L88" s="171">
        <f t="shared" si="45"/>
        <v>0</v>
      </c>
      <c r="M88" s="261">
        <f t="shared" si="45"/>
        <v>0</v>
      </c>
      <c r="N88" s="162">
        <f t="shared" si="45"/>
        <v>0</v>
      </c>
      <c r="O88" s="162">
        <f t="shared" si="45"/>
        <v>0</v>
      </c>
      <c r="P88" s="162">
        <f t="shared" si="45"/>
        <v>0</v>
      </c>
      <c r="Q88" s="162">
        <f t="shared" si="45"/>
        <v>0</v>
      </c>
      <c r="R88" s="162">
        <f t="shared" si="45"/>
        <v>0</v>
      </c>
      <c r="S88" s="171">
        <f t="shared" ref="S88:AX88" si="46">SUM(S89:S91)</f>
        <v>0</v>
      </c>
      <c r="T88" s="261">
        <f t="shared" si="46"/>
        <v>0</v>
      </c>
      <c r="U88" s="162">
        <f t="shared" si="46"/>
        <v>0</v>
      </c>
      <c r="V88" s="162">
        <f t="shared" si="46"/>
        <v>0</v>
      </c>
      <c r="W88" s="162">
        <f t="shared" si="46"/>
        <v>0</v>
      </c>
      <c r="X88" s="162">
        <f t="shared" si="46"/>
        <v>0</v>
      </c>
      <c r="Y88" s="162">
        <f t="shared" si="46"/>
        <v>0</v>
      </c>
      <c r="Z88" s="171">
        <f t="shared" si="46"/>
        <v>0</v>
      </c>
      <c r="AA88" s="171">
        <f t="shared" si="46"/>
        <v>0</v>
      </c>
      <c r="AB88" s="162">
        <f t="shared" si="46"/>
        <v>0</v>
      </c>
      <c r="AC88" s="162">
        <f t="shared" si="46"/>
        <v>0</v>
      </c>
      <c r="AD88" s="162">
        <f t="shared" si="46"/>
        <v>0</v>
      </c>
      <c r="AE88" s="162">
        <f t="shared" si="46"/>
        <v>0</v>
      </c>
      <c r="AF88" s="162">
        <f t="shared" si="46"/>
        <v>0</v>
      </c>
      <c r="AG88" s="171">
        <f t="shared" si="46"/>
        <v>0</v>
      </c>
      <c r="AH88" s="171">
        <f t="shared" si="46"/>
        <v>0</v>
      </c>
      <c r="AI88" s="162">
        <f t="shared" si="46"/>
        <v>0</v>
      </c>
      <c r="AJ88" s="162">
        <f t="shared" si="46"/>
        <v>0</v>
      </c>
      <c r="AK88" s="162">
        <f t="shared" si="46"/>
        <v>0</v>
      </c>
      <c r="AL88" s="162">
        <f t="shared" si="46"/>
        <v>0</v>
      </c>
      <c r="AM88" s="162">
        <f t="shared" si="46"/>
        <v>0</v>
      </c>
      <c r="AN88" s="176">
        <f t="shared" si="46"/>
        <v>0</v>
      </c>
      <c r="AO88" s="171">
        <f t="shared" si="46"/>
        <v>0</v>
      </c>
      <c r="AP88" s="162">
        <f t="shared" si="46"/>
        <v>0</v>
      </c>
      <c r="AQ88" s="162">
        <f t="shared" si="46"/>
        <v>0</v>
      </c>
      <c r="AR88" s="162">
        <f t="shared" si="46"/>
        <v>0</v>
      </c>
      <c r="AS88" s="162">
        <f t="shared" si="46"/>
        <v>0</v>
      </c>
      <c r="AT88" s="162">
        <f t="shared" si="46"/>
        <v>0</v>
      </c>
      <c r="AU88" s="171">
        <f t="shared" si="46"/>
        <v>0</v>
      </c>
      <c r="AV88" s="171">
        <f t="shared" si="46"/>
        <v>0</v>
      </c>
      <c r="AW88" s="162">
        <f t="shared" si="46"/>
        <v>0</v>
      </c>
      <c r="AX88" s="162">
        <f t="shared" si="46"/>
        <v>0</v>
      </c>
      <c r="AY88" s="162">
        <f t="shared" ref="AY88:BW88" si="47">SUM(AY89:AY91)</f>
        <v>0</v>
      </c>
      <c r="AZ88" s="162">
        <f t="shared" si="47"/>
        <v>0</v>
      </c>
      <c r="BA88" s="162">
        <f t="shared" si="47"/>
        <v>0</v>
      </c>
      <c r="BB88" s="171">
        <f t="shared" si="47"/>
        <v>0</v>
      </c>
      <c r="BC88" s="171">
        <f t="shared" si="47"/>
        <v>0</v>
      </c>
      <c r="BD88" s="162">
        <f t="shared" si="47"/>
        <v>0</v>
      </c>
      <c r="BE88" s="162">
        <f t="shared" si="47"/>
        <v>0</v>
      </c>
      <c r="BF88" s="162">
        <f t="shared" si="47"/>
        <v>0</v>
      </c>
      <c r="BG88" s="162">
        <f t="shared" si="47"/>
        <v>0</v>
      </c>
      <c r="BH88" s="162">
        <f t="shared" si="47"/>
        <v>0</v>
      </c>
      <c r="BI88" s="171">
        <f t="shared" si="47"/>
        <v>0</v>
      </c>
      <c r="BJ88" s="171">
        <f t="shared" si="47"/>
        <v>0</v>
      </c>
      <c r="BK88" s="162">
        <f t="shared" si="47"/>
        <v>0</v>
      </c>
      <c r="BL88" s="162">
        <f t="shared" si="47"/>
        <v>0</v>
      </c>
      <c r="BM88" s="162">
        <f t="shared" si="47"/>
        <v>0</v>
      </c>
      <c r="BN88" s="162">
        <f t="shared" si="47"/>
        <v>0</v>
      </c>
      <c r="BO88" s="162">
        <f t="shared" si="47"/>
        <v>0</v>
      </c>
      <c r="BP88" s="171">
        <f t="shared" si="47"/>
        <v>0</v>
      </c>
      <c r="BQ88" s="171">
        <f t="shared" si="47"/>
        <v>0</v>
      </c>
      <c r="BR88" s="162">
        <f t="shared" si="47"/>
        <v>0</v>
      </c>
      <c r="BS88" s="162">
        <f t="shared" si="47"/>
        <v>0</v>
      </c>
      <c r="BT88" s="162">
        <f t="shared" si="47"/>
        <v>0</v>
      </c>
      <c r="BU88" s="162">
        <f t="shared" si="47"/>
        <v>0</v>
      </c>
      <c r="BV88" s="162">
        <f t="shared" si="47"/>
        <v>0</v>
      </c>
      <c r="BW88" s="171">
        <f t="shared" si="47"/>
        <v>0</v>
      </c>
      <c r="BX88" s="233">
        <f t="shared" si="35"/>
        <v>0</v>
      </c>
      <c r="BY88" s="171">
        <f>SUM(BY89:BY91)</f>
        <v>0</v>
      </c>
      <c r="BZ88" s="155" t="s">
        <v>135</v>
      </c>
      <c r="CA88" s="155"/>
    </row>
    <row r="89" spans="1:79" s="6" customFormat="1" ht="25.5" hidden="1" x14ac:dyDescent="0.2">
      <c r="A89" s="77" t="s">
        <v>716</v>
      </c>
      <c r="B89" s="80" t="s">
        <v>922</v>
      </c>
      <c r="C89" s="93"/>
      <c r="D89" s="131"/>
      <c r="E89" s="131"/>
      <c r="F89" s="131"/>
      <c r="G89" s="130"/>
      <c r="H89" s="130"/>
      <c r="I89" s="130"/>
      <c r="J89" s="130"/>
      <c r="K89" s="130"/>
      <c r="L89" s="131"/>
      <c r="M89" s="261"/>
      <c r="N89" s="130"/>
      <c r="O89" s="130"/>
      <c r="P89" s="130"/>
      <c r="Q89" s="130"/>
      <c r="R89" s="130"/>
      <c r="S89" s="131"/>
      <c r="T89" s="261"/>
      <c r="U89" s="130"/>
      <c r="V89" s="130"/>
      <c r="W89" s="130"/>
      <c r="X89" s="130"/>
      <c r="Y89" s="130"/>
      <c r="Z89" s="131"/>
      <c r="AA89" s="131"/>
      <c r="AB89" s="130"/>
      <c r="AC89" s="130"/>
      <c r="AD89" s="130"/>
      <c r="AE89" s="130"/>
      <c r="AF89" s="130"/>
      <c r="AG89" s="131"/>
      <c r="AH89" s="131"/>
      <c r="AI89" s="130"/>
      <c r="AJ89" s="130"/>
      <c r="AK89" s="130"/>
      <c r="AL89" s="130"/>
      <c r="AM89" s="130"/>
      <c r="AN89" s="176"/>
      <c r="AO89" s="131"/>
      <c r="AP89" s="130"/>
      <c r="AQ89" s="130"/>
      <c r="AR89" s="130"/>
      <c r="AS89" s="130"/>
      <c r="AT89" s="130"/>
      <c r="AU89" s="131"/>
      <c r="AV89" s="131"/>
      <c r="AW89" s="130"/>
      <c r="AX89" s="130"/>
      <c r="AY89" s="130"/>
      <c r="AZ89" s="130"/>
      <c r="BA89" s="130"/>
      <c r="BB89" s="131"/>
      <c r="BC89" s="131"/>
      <c r="BD89" s="130"/>
      <c r="BE89" s="130"/>
      <c r="BF89" s="130"/>
      <c r="BG89" s="130"/>
      <c r="BH89" s="130"/>
      <c r="BI89" s="131"/>
      <c r="BJ89" s="131"/>
      <c r="BK89" s="130"/>
      <c r="BL89" s="130"/>
      <c r="BM89" s="130"/>
      <c r="BN89" s="130"/>
      <c r="BO89" s="130"/>
      <c r="BP89" s="131"/>
      <c r="BQ89" s="131"/>
      <c r="BR89" s="130"/>
      <c r="BS89" s="130"/>
      <c r="BT89" s="130"/>
      <c r="BU89" s="130"/>
      <c r="BV89" s="130"/>
      <c r="BW89" s="131"/>
      <c r="BX89" s="228">
        <f t="shared" si="35"/>
        <v>0</v>
      </c>
      <c r="BY89" s="131"/>
      <c r="BZ89" s="92" t="s">
        <v>135</v>
      </c>
      <c r="CA89" s="92"/>
    </row>
    <row r="90" spans="1:79" s="6" customFormat="1" ht="25.5" hidden="1" x14ac:dyDescent="0.2">
      <c r="A90" s="77" t="s">
        <v>716</v>
      </c>
      <c r="B90" s="80" t="s">
        <v>922</v>
      </c>
      <c r="C90" s="93"/>
      <c r="D90" s="131"/>
      <c r="E90" s="131"/>
      <c r="F90" s="131"/>
      <c r="G90" s="130"/>
      <c r="H90" s="130"/>
      <c r="I90" s="130"/>
      <c r="J90" s="130"/>
      <c r="K90" s="130"/>
      <c r="L90" s="131"/>
      <c r="M90" s="261"/>
      <c r="N90" s="130"/>
      <c r="O90" s="130"/>
      <c r="P90" s="130"/>
      <c r="Q90" s="130"/>
      <c r="R90" s="130"/>
      <c r="S90" s="131"/>
      <c r="T90" s="261"/>
      <c r="U90" s="130"/>
      <c r="V90" s="130"/>
      <c r="W90" s="130"/>
      <c r="X90" s="130"/>
      <c r="Y90" s="130"/>
      <c r="Z90" s="131"/>
      <c r="AA90" s="131"/>
      <c r="AB90" s="130"/>
      <c r="AC90" s="130"/>
      <c r="AD90" s="130"/>
      <c r="AE90" s="130"/>
      <c r="AF90" s="130"/>
      <c r="AG90" s="131"/>
      <c r="AH90" s="131"/>
      <c r="AI90" s="130"/>
      <c r="AJ90" s="130"/>
      <c r="AK90" s="130"/>
      <c r="AL90" s="130"/>
      <c r="AM90" s="130"/>
      <c r="AN90" s="176"/>
      <c r="AO90" s="131"/>
      <c r="AP90" s="130"/>
      <c r="AQ90" s="130"/>
      <c r="AR90" s="130"/>
      <c r="AS90" s="130"/>
      <c r="AT90" s="130"/>
      <c r="AU90" s="131"/>
      <c r="AV90" s="131"/>
      <c r="AW90" s="130"/>
      <c r="AX90" s="130"/>
      <c r="AY90" s="130"/>
      <c r="AZ90" s="130"/>
      <c r="BA90" s="130"/>
      <c r="BB90" s="131"/>
      <c r="BC90" s="131"/>
      <c r="BD90" s="130"/>
      <c r="BE90" s="130"/>
      <c r="BF90" s="130"/>
      <c r="BG90" s="130"/>
      <c r="BH90" s="130"/>
      <c r="BI90" s="131"/>
      <c r="BJ90" s="131"/>
      <c r="BK90" s="130"/>
      <c r="BL90" s="130"/>
      <c r="BM90" s="130"/>
      <c r="BN90" s="130"/>
      <c r="BO90" s="130"/>
      <c r="BP90" s="131"/>
      <c r="BQ90" s="131"/>
      <c r="BR90" s="130"/>
      <c r="BS90" s="130"/>
      <c r="BT90" s="130"/>
      <c r="BU90" s="130"/>
      <c r="BV90" s="130"/>
      <c r="BW90" s="131"/>
      <c r="BX90" s="228">
        <f t="shared" si="35"/>
        <v>0</v>
      </c>
      <c r="BY90" s="131"/>
      <c r="BZ90" s="92" t="s">
        <v>135</v>
      </c>
      <c r="CA90" s="92"/>
    </row>
    <row r="91" spans="1:79" s="6" customFormat="1" ht="12.75" hidden="1" x14ac:dyDescent="0.2">
      <c r="A91" s="77" t="s">
        <v>85</v>
      </c>
      <c r="B91" s="78" t="s">
        <v>85</v>
      </c>
      <c r="C91" s="93"/>
      <c r="D91" s="131"/>
      <c r="E91" s="131"/>
      <c r="F91" s="131"/>
      <c r="G91" s="130"/>
      <c r="H91" s="130"/>
      <c r="I91" s="130"/>
      <c r="J91" s="130"/>
      <c r="K91" s="130"/>
      <c r="L91" s="131"/>
      <c r="M91" s="261"/>
      <c r="N91" s="130"/>
      <c r="O91" s="130"/>
      <c r="P91" s="130"/>
      <c r="Q91" s="130"/>
      <c r="R91" s="130"/>
      <c r="S91" s="131"/>
      <c r="T91" s="261"/>
      <c r="U91" s="130"/>
      <c r="V91" s="130"/>
      <c r="W91" s="130"/>
      <c r="X91" s="130"/>
      <c r="Y91" s="130"/>
      <c r="Z91" s="131"/>
      <c r="AA91" s="131"/>
      <c r="AB91" s="130"/>
      <c r="AC91" s="130"/>
      <c r="AD91" s="130"/>
      <c r="AE91" s="130"/>
      <c r="AF91" s="130"/>
      <c r="AG91" s="131"/>
      <c r="AH91" s="131"/>
      <c r="AI91" s="130"/>
      <c r="AJ91" s="130"/>
      <c r="AK91" s="130"/>
      <c r="AL91" s="130"/>
      <c r="AM91" s="130"/>
      <c r="AN91" s="176"/>
      <c r="AO91" s="131"/>
      <c r="AP91" s="130"/>
      <c r="AQ91" s="130"/>
      <c r="AR91" s="130"/>
      <c r="AS91" s="130"/>
      <c r="AT91" s="130"/>
      <c r="AU91" s="131"/>
      <c r="AV91" s="131"/>
      <c r="AW91" s="130"/>
      <c r="AX91" s="130"/>
      <c r="AY91" s="130"/>
      <c r="AZ91" s="130"/>
      <c r="BA91" s="130"/>
      <c r="BB91" s="131"/>
      <c r="BC91" s="131"/>
      <c r="BD91" s="130"/>
      <c r="BE91" s="130"/>
      <c r="BF91" s="130"/>
      <c r="BG91" s="130"/>
      <c r="BH91" s="130"/>
      <c r="BI91" s="131"/>
      <c r="BJ91" s="131"/>
      <c r="BK91" s="130"/>
      <c r="BL91" s="130"/>
      <c r="BM91" s="130"/>
      <c r="BN91" s="130"/>
      <c r="BO91" s="130"/>
      <c r="BP91" s="131"/>
      <c r="BQ91" s="131"/>
      <c r="BR91" s="130"/>
      <c r="BS91" s="130"/>
      <c r="BT91" s="130"/>
      <c r="BU91" s="130"/>
      <c r="BV91" s="130"/>
      <c r="BW91" s="131"/>
      <c r="BX91" s="228">
        <f t="shared" si="35"/>
        <v>0</v>
      </c>
      <c r="BY91" s="131"/>
      <c r="BZ91" s="92" t="s">
        <v>135</v>
      </c>
      <c r="CA91" s="92"/>
    </row>
    <row r="92" spans="1:79" s="6" customFormat="1" ht="52.15" hidden="1" customHeight="1" x14ac:dyDescent="0.2">
      <c r="A92" s="81" t="s">
        <v>725</v>
      </c>
      <c r="B92" s="82" t="s">
        <v>944</v>
      </c>
      <c r="C92" s="174" t="s">
        <v>36</v>
      </c>
      <c r="D92" s="169">
        <f>D93+D102</f>
        <v>0</v>
      </c>
      <c r="E92" s="169">
        <f t="shared" ref="E92:R92" si="48">E93+E102</f>
        <v>0</v>
      </c>
      <c r="F92" s="169">
        <f t="shared" si="48"/>
        <v>0</v>
      </c>
      <c r="G92" s="163">
        <f t="shared" si="48"/>
        <v>0</v>
      </c>
      <c r="H92" s="163">
        <f t="shared" si="48"/>
        <v>0</v>
      </c>
      <c r="I92" s="163">
        <f t="shared" si="48"/>
        <v>0</v>
      </c>
      <c r="J92" s="163">
        <f t="shared" si="48"/>
        <v>0</v>
      </c>
      <c r="K92" s="163">
        <f t="shared" si="48"/>
        <v>0</v>
      </c>
      <c r="L92" s="169">
        <f t="shared" si="48"/>
        <v>0</v>
      </c>
      <c r="M92" s="260">
        <f t="shared" si="48"/>
        <v>0</v>
      </c>
      <c r="N92" s="163">
        <f t="shared" si="48"/>
        <v>0</v>
      </c>
      <c r="O92" s="163">
        <f t="shared" si="48"/>
        <v>0</v>
      </c>
      <c r="P92" s="163">
        <f t="shared" si="48"/>
        <v>0</v>
      </c>
      <c r="Q92" s="163">
        <f t="shared" si="48"/>
        <v>0</v>
      </c>
      <c r="R92" s="163">
        <f t="shared" si="48"/>
        <v>0</v>
      </c>
      <c r="S92" s="169">
        <f t="shared" ref="S92:AX92" si="49">S93+S102</f>
        <v>0</v>
      </c>
      <c r="T92" s="260">
        <f t="shared" si="49"/>
        <v>0</v>
      </c>
      <c r="U92" s="163">
        <f t="shared" si="49"/>
        <v>0</v>
      </c>
      <c r="V92" s="163">
        <f t="shared" si="49"/>
        <v>0</v>
      </c>
      <c r="W92" s="163">
        <f t="shared" si="49"/>
        <v>0</v>
      </c>
      <c r="X92" s="163">
        <f t="shared" si="49"/>
        <v>0</v>
      </c>
      <c r="Y92" s="163">
        <f t="shared" si="49"/>
        <v>0</v>
      </c>
      <c r="Z92" s="169">
        <f t="shared" si="49"/>
        <v>0</v>
      </c>
      <c r="AA92" s="169">
        <f t="shared" si="49"/>
        <v>0</v>
      </c>
      <c r="AB92" s="163">
        <f t="shared" si="49"/>
        <v>0</v>
      </c>
      <c r="AC92" s="163">
        <f t="shared" si="49"/>
        <v>0</v>
      </c>
      <c r="AD92" s="163">
        <f t="shared" si="49"/>
        <v>0</v>
      </c>
      <c r="AE92" s="163">
        <f t="shared" si="49"/>
        <v>0</v>
      </c>
      <c r="AF92" s="163">
        <f t="shared" si="49"/>
        <v>0</v>
      </c>
      <c r="AG92" s="169">
        <f t="shared" si="49"/>
        <v>0</v>
      </c>
      <c r="AH92" s="169">
        <f t="shared" si="49"/>
        <v>0</v>
      </c>
      <c r="AI92" s="163">
        <f t="shared" si="49"/>
        <v>0</v>
      </c>
      <c r="AJ92" s="163">
        <f t="shared" si="49"/>
        <v>0</v>
      </c>
      <c r="AK92" s="163">
        <f t="shared" si="49"/>
        <v>0</v>
      </c>
      <c r="AL92" s="163">
        <f t="shared" si="49"/>
        <v>0</v>
      </c>
      <c r="AM92" s="163">
        <f t="shared" si="49"/>
        <v>0</v>
      </c>
      <c r="AN92" s="270">
        <f t="shared" si="49"/>
        <v>0</v>
      </c>
      <c r="AO92" s="169">
        <f t="shared" si="49"/>
        <v>0</v>
      </c>
      <c r="AP92" s="163">
        <f t="shared" si="49"/>
        <v>0</v>
      </c>
      <c r="AQ92" s="163">
        <f t="shared" si="49"/>
        <v>0</v>
      </c>
      <c r="AR92" s="163">
        <f t="shared" si="49"/>
        <v>0</v>
      </c>
      <c r="AS92" s="163">
        <f t="shared" si="49"/>
        <v>0</v>
      </c>
      <c r="AT92" s="163">
        <f t="shared" si="49"/>
        <v>0</v>
      </c>
      <c r="AU92" s="169">
        <f t="shared" si="49"/>
        <v>0</v>
      </c>
      <c r="AV92" s="169">
        <f t="shared" si="49"/>
        <v>0</v>
      </c>
      <c r="AW92" s="163">
        <f t="shared" si="49"/>
        <v>0</v>
      </c>
      <c r="AX92" s="163">
        <f t="shared" si="49"/>
        <v>0</v>
      </c>
      <c r="AY92" s="163">
        <f t="shared" ref="AY92:BW92" si="50">AY93+AY102</f>
        <v>0</v>
      </c>
      <c r="AZ92" s="163">
        <f t="shared" si="50"/>
        <v>0</v>
      </c>
      <c r="BA92" s="163">
        <f t="shared" si="50"/>
        <v>0</v>
      </c>
      <c r="BB92" s="169">
        <f t="shared" si="50"/>
        <v>0</v>
      </c>
      <c r="BC92" s="169">
        <f t="shared" si="50"/>
        <v>0</v>
      </c>
      <c r="BD92" s="163">
        <f t="shared" si="50"/>
        <v>0</v>
      </c>
      <c r="BE92" s="163">
        <f t="shared" si="50"/>
        <v>0</v>
      </c>
      <c r="BF92" s="163">
        <f t="shared" si="50"/>
        <v>0</v>
      </c>
      <c r="BG92" s="163">
        <f t="shared" si="50"/>
        <v>0</v>
      </c>
      <c r="BH92" s="163">
        <f t="shared" si="50"/>
        <v>0</v>
      </c>
      <c r="BI92" s="169">
        <f t="shared" si="50"/>
        <v>0</v>
      </c>
      <c r="BJ92" s="169">
        <f t="shared" si="50"/>
        <v>0</v>
      </c>
      <c r="BK92" s="163">
        <f t="shared" si="50"/>
        <v>0</v>
      </c>
      <c r="BL92" s="163">
        <f t="shared" si="50"/>
        <v>0</v>
      </c>
      <c r="BM92" s="163">
        <f t="shared" si="50"/>
        <v>0</v>
      </c>
      <c r="BN92" s="163">
        <f t="shared" si="50"/>
        <v>0</v>
      </c>
      <c r="BO92" s="163">
        <f t="shared" si="50"/>
        <v>0</v>
      </c>
      <c r="BP92" s="169">
        <f t="shared" si="50"/>
        <v>0</v>
      </c>
      <c r="BQ92" s="169">
        <f t="shared" si="50"/>
        <v>0</v>
      </c>
      <c r="BR92" s="163">
        <f t="shared" si="50"/>
        <v>0</v>
      </c>
      <c r="BS92" s="163">
        <f t="shared" si="50"/>
        <v>0</v>
      </c>
      <c r="BT92" s="163">
        <f t="shared" si="50"/>
        <v>0</v>
      </c>
      <c r="BU92" s="163">
        <f t="shared" si="50"/>
        <v>0</v>
      </c>
      <c r="BV92" s="163">
        <f t="shared" si="50"/>
        <v>0</v>
      </c>
      <c r="BW92" s="169">
        <f t="shared" si="50"/>
        <v>0</v>
      </c>
      <c r="BX92" s="231">
        <f t="shared" si="35"/>
        <v>0</v>
      </c>
      <c r="BY92" s="169">
        <f>BY93+BY102</f>
        <v>0</v>
      </c>
      <c r="BZ92" s="147" t="s">
        <v>135</v>
      </c>
      <c r="CA92" s="147"/>
    </row>
    <row r="93" spans="1:79" s="6" customFormat="1" ht="40.9" hidden="1" customHeight="1" x14ac:dyDescent="0.2">
      <c r="A93" s="83" t="s">
        <v>945</v>
      </c>
      <c r="B93" s="84" t="s">
        <v>0</v>
      </c>
      <c r="C93" s="175" t="s">
        <v>36</v>
      </c>
      <c r="D93" s="170">
        <f>SUM(D94:D101)</f>
        <v>0</v>
      </c>
      <c r="E93" s="170">
        <f t="shared" ref="E93:R93" si="51">SUM(E94:E101)</f>
        <v>0</v>
      </c>
      <c r="F93" s="170">
        <f t="shared" si="51"/>
        <v>0</v>
      </c>
      <c r="G93" s="161">
        <f t="shared" si="51"/>
        <v>0</v>
      </c>
      <c r="H93" s="161">
        <f t="shared" si="51"/>
        <v>0</v>
      </c>
      <c r="I93" s="161">
        <f t="shared" si="51"/>
        <v>0</v>
      </c>
      <c r="J93" s="161">
        <f t="shared" si="51"/>
        <v>0</v>
      </c>
      <c r="K93" s="161">
        <f t="shared" si="51"/>
        <v>0</v>
      </c>
      <c r="L93" s="170">
        <f t="shared" si="51"/>
        <v>0</v>
      </c>
      <c r="M93" s="260">
        <f t="shared" si="51"/>
        <v>0</v>
      </c>
      <c r="N93" s="161">
        <f t="shared" si="51"/>
        <v>0</v>
      </c>
      <c r="O93" s="161">
        <f t="shared" si="51"/>
        <v>0</v>
      </c>
      <c r="P93" s="161">
        <f t="shared" si="51"/>
        <v>0</v>
      </c>
      <c r="Q93" s="161">
        <f t="shared" si="51"/>
        <v>0</v>
      </c>
      <c r="R93" s="161">
        <f t="shared" si="51"/>
        <v>0</v>
      </c>
      <c r="S93" s="170">
        <f t="shared" ref="S93:AX93" si="52">SUM(S94:S101)</f>
        <v>0</v>
      </c>
      <c r="T93" s="260">
        <f t="shared" si="52"/>
        <v>0</v>
      </c>
      <c r="U93" s="161">
        <f t="shared" si="52"/>
        <v>0</v>
      </c>
      <c r="V93" s="161">
        <f t="shared" si="52"/>
        <v>0</v>
      </c>
      <c r="W93" s="161">
        <f t="shared" si="52"/>
        <v>0</v>
      </c>
      <c r="X93" s="161">
        <f t="shared" si="52"/>
        <v>0</v>
      </c>
      <c r="Y93" s="161">
        <f t="shared" si="52"/>
        <v>0</v>
      </c>
      <c r="Z93" s="170">
        <f t="shared" si="52"/>
        <v>0</v>
      </c>
      <c r="AA93" s="170">
        <f t="shared" si="52"/>
        <v>0</v>
      </c>
      <c r="AB93" s="161">
        <f t="shared" si="52"/>
        <v>0</v>
      </c>
      <c r="AC93" s="161">
        <f t="shared" si="52"/>
        <v>0</v>
      </c>
      <c r="AD93" s="161">
        <f t="shared" si="52"/>
        <v>0</v>
      </c>
      <c r="AE93" s="161">
        <f t="shared" si="52"/>
        <v>0</v>
      </c>
      <c r="AF93" s="161">
        <f t="shared" si="52"/>
        <v>0</v>
      </c>
      <c r="AG93" s="170">
        <f t="shared" si="52"/>
        <v>0</v>
      </c>
      <c r="AH93" s="170">
        <f t="shared" si="52"/>
        <v>0</v>
      </c>
      <c r="AI93" s="161">
        <f t="shared" si="52"/>
        <v>0</v>
      </c>
      <c r="AJ93" s="161">
        <f t="shared" si="52"/>
        <v>0</v>
      </c>
      <c r="AK93" s="161">
        <f t="shared" si="52"/>
        <v>0</v>
      </c>
      <c r="AL93" s="161">
        <f t="shared" si="52"/>
        <v>0</v>
      </c>
      <c r="AM93" s="161">
        <f t="shared" si="52"/>
        <v>0</v>
      </c>
      <c r="AN93" s="270">
        <f t="shared" si="52"/>
        <v>0</v>
      </c>
      <c r="AO93" s="170">
        <f t="shared" si="52"/>
        <v>0</v>
      </c>
      <c r="AP93" s="161">
        <f t="shared" si="52"/>
        <v>0</v>
      </c>
      <c r="AQ93" s="161">
        <f t="shared" si="52"/>
        <v>0</v>
      </c>
      <c r="AR93" s="161">
        <f t="shared" si="52"/>
        <v>0</v>
      </c>
      <c r="AS93" s="161">
        <f t="shared" si="52"/>
        <v>0</v>
      </c>
      <c r="AT93" s="161">
        <f t="shared" si="52"/>
        <v>0</v>
      </c>
      <c r="AU93" s="170">
        <f t="shared" si="52"/>
        <v>0</v>
      </c>
      <c r="AV93" s="170">
        <f t="shared" si="52"/>
        <v>0</v>
      </c>
      <c r="AW93" s="161">
        <f t="shared" si="52"/>
        <v>0</v>
      </c>
      <c r="AX93" s="161">
        <f t="shared" si="52"/>
        <v>0</v>
      </c>
      <c r="AY93" s="161">
        <f t="shared" ref="AY93:BW93" si="53">SUM(AY94:AY101)</f>
        <v>0</v>
      </c>
      <c r="AZ93" s="161">
        <f t="shared" si="53"/>
        <v>0</v>
      </c>
      <c r="BA93" s="161">
        <f t="shared" si="53"/>
        <v>0</v>
      </c>
      <c r="BB93" s="170">
        <f t="shared" si="53"/>
        <v>0</v>
      </c>
      <c r="BC93" s="170">
        <f t="shared" si="53"/>
        <v>0</v>
      </c>
      <c r="BD93" s="161">
        <f t="shared" si="53"/>
        <v>0</v>
      </c>
      <c r="BE93" s="161">
        <f t="shared" si="53"/>
        <v>0</v>
      </c>
      <c r="BF93" s="161">
        <f t="shared" si="53"/>
        <v>0</v>
      </c>
      <c r="BG93" s="161">
        <f t="shared" si="53"/>
        <v>0</v>
      </c>
      <c r="BH93" s="161">
        <f t="shared" si="53"/>
        <v>0</v>
      </c>
      <c r="BI93" s="170">
        <f t="shared" si="53"/>
        <v>0</v>
      </c>
      <c r="BJ93" s="170">
        <f t="shared" si="53"/>
        <v>0</v>
      </c>
      <c r="BK93" s="161">
        <f t="shared" si="53"/>
        <v>0</v>
      </c>
      <c r="BL93" s="161">
        <f t="shared" si="53"/>
        <v>0</v>
      </c>
      <c r="BM93" s="161">
        <f t="shared" si="53"/>
        <v>0</v>
      </c>
      <c r="BN93" s="161">
        <f t="shared" si="53"/>
        <v>0</v>
      </c>
      <c r="BO93" s="161">
        <f t="shared" si="53"/>
        <v>0</v>
      </c>
      <c r="BP93" s="170">
        <f t="shared" si="53"/>
        <v>0</v>
      </c>
      <c r="BQ93" s="170">
        <f t="shared" si="53"/>
        <v>0</v>
      </c>
      <c r="BR93" s="161">
        <f t="shared" si="53"/>
        <v>0</v>
      </c>
      <c r="BS93" s="161">
        <f t="shared" si="53"/>
        <v>0</v>
      </c>
      <c r="BT93" s="161">
        <f t="shared" si="53"/>
        <v>0</v>
      </c>
      <c r="BU93" s="161">
        <f t="shared" si="53"/>
        <v>0</v>
      </c>
      <c r="BV93" s="161">
        <f t="shared" si="53"/>
        <v>0</v>
      </c>
      <c r="BW93" s="170">
        <f t="shared" si="53"/>
        <v>0</v>
      </c>
      <c r="BX93" s="232">
        <f t="shared" ref="BX93:BX122" si="54">IFERROR(AN93/E93,0%)</f>
        <v>0</v>
      </c>
      <c r="BY93" s="170">
        <f>SUM(BY94:BY101)</f>
        <v>0</v>
      </c>
      <c r="BZ93" s="155" t="s">
        <v>135</v>
      </c>
      <c r="CA93" s="155"/>
    </row>
    <row r="94" spans="1:79" s="6" customFormat="1" ht="12.75" hidden="1" x14ac:dyDescent="0.2">
      <c r="A94" s="77" t="s">
        <v>945</v>
      </c>
      <c r="B94" s="80">
        <f>'Прил 10'!B92</f>
        <v>0</v>
      </c>
      <c r="C94" s="95">
        <f>'Прил 10'!C92</f>
        <v>0</v>
      </c>
      <c r="D94" s="131">
        <f>'Прил 12'!D92</f>
        <v>0</v>
      </c>
      <c r="E94" s="131">
        <f>L94+S94+Z94+AG94</f>
        <v>0</v>
      </c>
      <c r="F94" s="131">
        <f>M94+T94+AA94+AH94</f>
        <v>0</v>
      </c>
      <c r="G94" s="130">
        <f t="shared" ref="G94:G101" si="55">N94+U94+AB94+AI94</f>
        <v>0</v>
      </c>
      <c r="H94" s="130">
        <f t="shared" ref="H94:H101" si="56">O94+V94+AC94+AJ94</f>
        <v>0</v>
      </c>
      <c r="I94" s="130"/>
      <c r="J94" s="130">
        <f t="shared" ref="J94:J101" si="57">Q94+X94+AE94+AL94</f>
        <v>0</v>
      </c>
      <c r="K94" s="130">
        <f>R94+Y94+AF94+AM94</f>
        <v>0</v>
      </c>
      <c r="L94" s="131"/>
      <c r="M94" s="261"/>
      <c r="N94" s="130"/>
      <c r="O94" s="130"/>
      <c r="P94" s="130"/>
      <c r="Q94" s="130"/>
      <c r="R94" s="130"/>
      <c r="S94" s="131"/>
      <c r="T94" s="261"/>
      <c r="U94" s="130"/>
      <c r="V94" s="130"/>
      <c r="W94" s="130"/>
      <c r="X94" s="130"/>
      <c r="Y94" s="130"/>
      <c r="Z94" s="131"/>
      <c r="AA94" s="131"/>
      <c r="AB94" s="130"/>
      <c r="AC94" s="130"/>
      <c r="AD94" s="130"/>
      <c r="AE94" s="130"/>
      <c r="AF94" s="130"/>
      <c r="AG94" s="131"/>
      <c r="AH94" s="131">
        <f>'Прил 12'!H92</f>
        <v>0</v>
      </c>
      <c r="AI94" s="130"/>
      <c r="AJ94" s="130"/>
      <c r="AK94" s="130"/>
      <c r="AL94" s="130"/>
      <c r="AM94" s="130"/>
      <c r="AN94" s="176">
        <f>AU94+BB94+BI94+BP94</f>
        <v>0</v>
      </c>
      <c r="AO94" s="131"/>
      <c r="AP94" s="130"/>
      <c r="AQ94" s="130"/>
      <c r="AR94" s="130"/>
      <c r="AS94" s="130"/>
      <c r="AT94" s="130"/>
      <c r="AU94" s="131"/>
      <c r="AV94" s="131"/>
      <c r="AW94" s="130"/>
      <c r="AX94" s="130"/>
      <c r="AY94" s="130"/>
      <c r="AZ94" s="130"/>
      <c r="BA94" s="130"/>
      <c r="BB94" s="131"/>
      <c r="BC94" s="131"/>
      <c r="BD94" s="130"/>
      <c r="BE94" s="130"/>
      <c r="BF94" s="130"/>
      <c r="BG94" s="130"/>
      <c r="BH94" s="130"/>
      <c r="BI94" s="131"/>
      <c r="BJ94" s="131"/>
      <c r="BK94" s="130"/>
      <c r="BL94" s="130"/>
      <c r="BM94" s="130"/>
      <c r="BN94" s="130"/>
      <c r="BO94" s="130"/>
      <c r="BP94" s="131"/>
      <c r="BQ94" s="131"/>
      <c r="BR94" s="130"/>
      <c r="BS94" s="130"/>
      <c r="BT94" s="130"/>
      <c r="BU94" s="130"/>
      <c r="BV94" s="130"/>
      <c r="BW94" s="131">
        <f>AN94-E94</f>
        <v>0</v>
      </c>
      <c r="BX94" s="228">
        <f t="shared" si="54"/>
        <v>0</v>
      </c>
      <c r="BY94" s="131">
        <f>AO94-F94</f>
        <v>0</v>
      </c>
      <c r="BZ94" s="219" t="s">
        <v>135</v>
      </c>
      <c r="CA94" s="219"/>
    </row>
    <row r="95" spans="1:79" s="6" customFormat="1" ht="12.75" hidden="1" x14ac:dyDescent="0.2">
      <c r="A95" s="77" t="s">
        <v>945</v>
      </c>
      <c r="B95" s="80">
        <f>'Прил 10'!B93</f>
        <v>0</v>
      </c>
      <c r="C95" s="95">
        <f>'Прил 10'!C93</f>
        <v>0</v>
      </c>
      <c r="D95" s="131">
        <f>'Прил 12'!D93</f>
        <v>0</v>
      </c>
      <c r="E95" s="131">
        <f t="shared" ref="E95:E101" si="58">L95+S95+Z95+AG95</f>
        <v>0</v>
      </c>
      <c r="F95" s="131">
        <f t="shared" ref="F95:F101" si="59">M95+T95+AA95+AH95</f>
        <v>0</v>
      </c>
      <c r="G95" s="130">
        <f t="shared" si="55"/>
        <v>0</v>
      </c>
      <c r="H95" s="130">
        <f t="shared" si="56"/>
        <v>0</v>
      </c>
      <c r="I95" s="130"/>
      <c r="J95" s="130">
        <f t="shared" si="57"/>
        <v>0</v>
      </c>
      <c r="K95" s="130">
        <f t="shared" ref="K95:K101" si="60">R95+Y95+AF95+AM95</f>
        <v>0</v>
      </c>
      <c r="L95" s="131"/>
      <c r="M95" s="261"/>
      <c r="N95" s="130"/>
      <c r="O95" s="130"/>
      <c r="P95" s="130"/>
      <c r="Q95" s="130"/>
      <c r="R95" s="130"/>
      <c r="S95" s="131"/>
      <c r="T95" s="261"/>
      <c r="U95" s="130"/>
      <c r="V95" s="130"/>
      <c r="W95" s="130"/>
      <c r="X95" s="130"/>
      <c r="Y95" s="130"/>
      <c r="Z95" s="131"/>
      <c r="AA95" s="131"/>
      <c r="AB95" s="130"/>
      <c r="AC95" s="130"/>
      <c r="AD95" s="130"/>
      <c r="AE95" s="130"/>
      <c r="AF95" s="130"/>
      <c r="AG95" s="131"/>
      <c r="AH95" s="131">
        <f>'Прил 12'!H93</f>
        <v>0</v>
      </c>
      <c r="AI95" s="130"/>
      <c r="AJ95" s="130"/>
      <c r="AK95" s="130"/>
      <c r="AL95" s="130"/>
      <c r="AM95" s="130"/>
      <c r="AN95" s="176">
        <f t="shared" ref="AN95:AN101" si="61">AU95+BB95+BI95+BP95</f>
        <v>0</v>
      </c>
      <c r="AO95" s="131"/>
      <c r="AP95" s="130"/>
      <c r="AQ95" s="130"/>
      <c r="AR95" s="130"/>
      <c r="AS95" s="130"/>
      <c r="AT95" s="130"/>
      <c r="AU95" s="131"/>
      <c r="AV95" s="131"/>
      <c r="AW95" s="130"/>
      <c r="AX95" s="130"/>
      <c r="AY95" s="130"/>
      <c r="AZ95" s="130"/>
      <c r="BA95" s="130"/>
      <c r="BB95" s="131"/>
      <c r="BC95" s="131"/>
      <c r="BD95" s="130"/>
      <c r="BE95" s="130"/>
      <c r="BF95" s="130"/>
      <c r="BG95" s="130"/>
      <c r="BH95" s="130"/>
      <c r="BI95" s="131"/>
      <c r="BJ95" s="131"/>
      <c r="BK95" s="130"/>
      <c r="BL95" s="130"/>
      <c r="BM95" s="130"/>
      <c r="BN95" s="130"/>
      <c r="BO95" s="130"/>
      <c r="BP95" s="131"/>
      <c r="BQ95" s="131"/>
      <c r="BR95" s="130"/>
      <c r="BS95" s="130"/>
      <c r="BT95" s="130"/>
      <c r="BU95" s="130"/>
      <c r="BV95" s="130"/>
      <c r="BW95" s="131">
        <f t="shared" ref="BW95:BW101" si="62">AN95-E95</f>
        <v>0</v>
      </c>
      <c r="BX95" s="228">
        <f t="shared" si="54"/>
        <v>0</v>
      </c>
      <c r="BY95" s="131">
        <f t="shared" ref="BY95:BY101" si="63">AO95-F95</f>
        <v>0</v>
      </c>
      <c r="BZ95" s="220" t="s">
        <v>135</v>
      </c>
      <c r="CA95" s="220"/>
    </row>
    <row r="96" spans="1:79" s="6" customFormat="1" ht="12.75" hidden="1" x14ac:dyDescent="0.2">
      <c r="A96" s="77" t="s">
        <v>945</v>
      </c>
      <c r="B96" s="80">
        <f>'Прил 10'!B94</f>
        <v>0</v>
      </c>
      <c r="C96" s="95">
        <f>'Прил 10'!C94</f>
        <v>0</v>
      </c>
      <c r="D96" s="131">
        <f>'Прил 12'!D94</f>
        <v>0</v>
      </c>
      <c r="E96" s="131">
        <f t="shared" si="58"/>
        <v>0</v>
      </c>
      <c r="F96" s="131">
        <f t="shared" si="59"/>
        <v>0</v>
      </c>
      <c r="G96" s="130">
        <f t="shared" si="55"/>
        <v>0</v>
      </c>
      <c r="H96" s="130">
        <f t="shared" si="56"/>
        <v>0</v>
      </c>
      <c r="I96" s="130"/>
      <c r="J96" s="130">
        <f t="shared" si="57"/>
        <v>0</v>
      </c>
      <c r="K96" s="130">
        <f t="shared" si="60"/>
        <v>0</v>
      </c>
      <c r="L96" s="131"/>
      <c r="M96" s="261"/>
      <c r="N96" s="130"/>
      <c r="O96" s="130"/>
      <c r="P96" s="130"/>
      <c r="Q96" s="130"/>
      <c r="R96" s="130"/>
      <c r="S96" s="131"/>
      <c r="T96" s="261"/>
      <c r="U96" s="130"/>
      <c r="V96" s="130"/>
      <c r="W96" s="130"/>
      <c r="X96" s="130"/>
      <c r="Y96" s="130"/>
      <c r="Z96" s="131"/>
      <c r="AA96" s="131"/>
      <c r="AB96" s="130"/>
      <c r="AC96" s="130"/>
      <c r="AD96" s="130"/>
      <c r="AE96" s="130"/>
      <c r="AF96" s="130"/>
      <c r="AG96" s="131"/>
      <c r="AH96" s="131">
        <f>'Прил 12'!H94</f>
        <v>0</v>
      </c>
      <c r="AI96" s="130"/>
      <c r="AJ96" s="130"/>
      <c r="AK96" s="130"/>
      <c r="AL96" s="130"/>
      <c r="AM96" s="130"/>
      <c r="AN96" s="176">
        <f t="shared" si="61"/>
        <v>0</v>
      </c>
      <c r="AO96" s="131"/>
      <c r="AP96" s="130"/>
      <c r="AQ96" s="130"/>
      <c r="AR96" s="130"/>
      <c r="AS96" s="130"/>
      <c r="AT96" s="130"/>
      <c r="AU96" s="131"/>
      <c r="AV96" s="131"/>
      <c r="AW96" s="130"/>
      <c r="AX96" s="130"/>
      <c r="AY96" s="130"/>
      <c r="AZ96" s="130"/>
      <c r="BA96" s="130"/>
      <c r="BB96" s="131"/>
      <c r="BC96" s="131"/>
      <c r="BD96" s="130"/>
      <c r="BE96" s="130"/>
      <c r="BF96" s="130"/>
      <c r="BG96" s="130"/>
      <c r="BH96" s="130"/>
      <c r="BI96" s="131"/>
      <c r="BJ96" s="131"/>
      <c r="BK96" s="130"/>
      <c r="BL96" s="130"/>
      <c r="BM96" s="130"/>
      <c r="BN96" s="130"/>
      <c r="BO96" s="130"/>
      <c r="BP96" s="131"/>
      <c r="BQ96" s="131"/>
      <c r="BR96" s="130"/>
      <c r="BS96" s="130"/>
      <c r="BT96" s="130"/>
      <c r="BU96" s="130"/>
      <c r="BV96" s="130"/>
      <c r="BW96" s="131">
        <f t="shared" si="62"/>
        <v>0</v>
      </c>
      <c r="BX96" s="228">
        <f t="shared" si="54"/>
        <v>0</v>
      </c>
      <c r="BY96" s="131">
        <f t="shared" si="63"/>
        <v>0</v>
      </c>
      <c r="BZ96" s="220" t="s">
        <v>135</v>
      </c>
      <c r="CA96" s="220"/>
    </row>
    <row r="97" spans="1:79" s="6" customFormat="1" ht="12.75" hidden="1" x14ac:dyDescent="0.2">
      <c r="A97" s="77" t="s">
        <v>945</v>
      </c>
      <c r="B97" s="80">
        <f>'Прил 10'!B95</f>
        <v>0</v>
      </c>
      <c r="C97" s="95">
        <f>'Прил 10'!C95</f>
        <v>0</v>
      </c>
      <c r="D97" s="131">
        <f>'Прил 12'!D95</f>
        <v>0</v>
      </c>
      <c r="E97" s="131">
        <f t="shared" si="58"/>
        <v>0</v>
      </c>
      <c r="F97" s="131">
        <f t="shared" si="59"/>
        <v>0</v>
      </c>
      <c r="G97" s="130">
        <f t="shared" si="55"/>
        <v>0</v>
      </c>
      <c r="H97" s="130">
        <f t="shared" si="56"/>
        <v>0</v>
      </c>
      <c r="I97" s="130"/>
      <c r="J97" s="130">
        <f t="shared" si="57"/>
        <v>0</v>
      </c>
      <c r="K97" s="130">
        <f t="shared" si="60"/>
        <v>0</v>
      </c>
      <c r="L97" s="131"/>
      <c r="M97" s="261"/>
      <c r="N97" s="130"/>
      <c r="O97" s="130"/>
      <c r="P97" s="130"/>
      <c r="Q97" s="130"/>
      <c r="R97" s="130"/>
      <c r="S97" s="131"/>
      <c r="T97" s="261"/>
      <c r="U97" s="130"/>
      <c r="V97" s="130"/>
      <c r="W97" s="130"/>
      <c r="X97" s="130"/>
      <c r="Y97" s="130"/>
      <c r="Z97" s="131"/>
      <c r="AA97" s="131"/>
      <c r="AB97" s="130"/>
      <c r="AC97" s="130"/>
      <c r="AD97" s="130"/>
      <c r="AE97" s="130"/>
      <c r="AF97" s="130"/>
      <c r="AG97" s="131"/>
      <c r="AH97" s="131">
        <f>'Прил 12'!H95</f>
        <v>0</v>
      </c>
      <c r="AI97" s="130"/>
      <c r="AJ97" s="130"/>
      <c r="AK97" s="130"/>
      <c r="AL97" s="130"/>
      <c r="AM97" s="130"/>
      <c r="AN97" s="176">
        <f t="shared" si="61"/>
        <v>0</v>
      </c>
      <c r="AO97" s="131"/>
      <c r="AP97" s="130"/>
      <c r="AQ97" s="130"/>
      <c r="AR97" s="130"/>
      <c r="AS97" s="130"/>
      <c r="AT97" s="130"/>
      <c r="AU97" s="131"/>
      <c r="AV97" s="131"/>
      <c r="AW97" s="130"/>
      <c r="AX97" s="130"/>
      <c r="AY97" s="130"/>
      <c r="AZ97" s="130"/>
      <c r="BA97" s="130"/>
      <c r="BB97" s="131"/>
      <c r="BC97" s="131"/>
      <c r="BD97" s="130"/>
      <c r="BE97" s="130"/>
      <c r="BF97" s="130"/>
      <c r="BG97" s="130"/>
      <c r="BH97" s="130"/>
      <c r="BI97" s="131"/>
      <c r="BJ97" s="131"/>
      <c r="BK97" s="130"/>
      <c r="BL97" s="130"/>
      <c r="BM97" s="130"/>
      <c r="BN97" s="130"/>
      <c r="BO97" s="130"/>
      <c r="BP97" s="131"/>
      <c r="BQ97" s="131"/>
      <c r="BR97" s="130"/>
      <c r="BS97" s="130"/>
      <c r="BT97" s="130"/>
      <c r="BU97" s="130"/>
      <c r="BV97" s="130"/>
      <c r="BW97" s="131">
        <f t="shared" si="62"/>
        <v>0</v>
      </c>
      <c r="BX97" s="228">
        <f t="shared" si="54"/>
        <v>0</v>
      </c>
      <c r="BY97" s="131">
        <f t="shared" si="63"/>
        <v>0</v>
      </c>
      <c r="BZ97" s="220" t="s">
        <v>135</v>
      </c>
      <c r="CA97" s="220"/>
    </row>
    <row r="98" spans="1:79" s="6" customFormat="1" ht="12.75" hidden="1" x14ac:dyDescent="0.2">
      <c r="A98" s="77" t="s">
        <v>945</v>
      </c>
      <c r="B98" s="80">
        <f>'Прил 10'!B96</f>
        <v>0</v>
      </c>
      <c r="C98" s="95">
        <f>'Прил 10'!C96</f>
        <v>0</v>
      </c>
      <c r="D98" s="131">
        <f>'Прил 12'!D96</f>
        <v>0</v>
      </c>
      <c r="E98" s="131">
        <f t="shared" si="58"/>
        <v>0</v>
      </c>
      <c r="F98" s="131">
        <f t="shared" si="59"/>
        <v>0</v>
      </c>
      <c r="G98" s="130">
        <f t="shared" si="55"/>
        <v>0</v>
      </c>
      <c r="H98" s="130">
        <f t="shared" si="56"/>
        <v>0</v>
      </c>
      <c r="I98" s="130"/>
      <c r="J98" s="130">
        <f t="shared" si="57"/>
        <v>0</v>
      </c>
      <c r="K98" s="130">
        <f t="shared" si="60"/>
        <v>0</v>
      </c>
      <c r="L98" s="131"/>
      <c r="M98" s="261"/>
      <c r="N98" s="130"/>
      <c r="O98" s="130"/>
      <c r="P98" s="130"/>
      <c r="Q98" s="130"/>
      <c r="R98" s="130"/>
      <c r="S98" s="131"/>
      <c r="T98" s="261"/>
      <c r="U98" s="130"/>
      <c r="V98" s="130"/>
      <c r="W98" s="130"/>
      <c r="X98" s="130"/>
      <c r="Y98" s="130"/>
      <c r="Z98" s="131"/>
      <c r="AA98" s="131"/>
      <c r="AB98" s="130"/>
      <c r="AC98" s="130"/>
      <c r="AD98" s="130"/>
      <c r="AE98" s="130"/>
      <c r="AF98" s="130"/>
      <c r="AG98" s="131"/>
      <c r="AH98" s="131">
        <f>'Прил 12'!H96</f>
        <v>0</v>
      </c>
      <c r="AI98" s="130"/>
      <c r="AJ98" s="130"/>
      <c r="AK98" s="130"/>
      <c r="AL98" s="130"/>
      <c r="AM98" s="130"/>
      <c r="AN98" s="176">
        <f t="shared" si="61"/>
        <v>0</v>
      </c>
      <c r="AO98" s="131"/>
      <c r="AP98" s="130"/>
      <c r="AQ98" s="130"/>
      <c r="AR98" s="130"/>
      <c r="AS98" s="130"/>
      <c r="AT98" s="130"/>
      <c r="AU98" s="131"/>
      <c r="AV98" s="131"/>
      <c r="AW98" s="130"/>
      <c r="AX98" s="130"/>
      <c r="AY98" s="130"/>
      <c r="AZ98" s="130"/>
      <c r="BA98" s="130"/>
      <c r="BB98" s="131"/>
      <c r="BC98" s="131"/>
      <c r="BD98" s="130"/>
      <c r="BE98" s="130"/>
      <c r="BF98" s="130"/>
      <c r="BG98" s="130"/>
      <c r="BH98" s="130"/>
      <c r="BI98" s="131"/>
      <c r="BJ98" s="131"/>
      <c r="BK98" s="130"/>
      <c r="BL98" s="130"/>
      <c r="BM98" s="130"/>
      <c r="BN98" s="130"/>
      <c r="BO98" s="130"/>
      <c r="BP98" s="131"/>
      <c r="BQ98" s="131"/>
      <c r="BR98" s="130"/>
      <c r="BS98" s="130"/>
      <c r="BT98" s="130"/>
      <c r="BU98" s="130"/>
      <c r="BV98" s="130"/>
      <c r="BW98" s="131">
        <f t="shared" si="62"/>
        <v>0</v>
      </c>
      <c r="BX98" s="228">
        <f t="shared" si="54"/>
        <v>0</v>
      </c>
      <c r="BY98" s="131">
        <f t="shared" si="63"/>
        <v>0</v>
      </c>
      <c r="BZ98" s="220" t="s">
        <v>135</v>
      </c>
      <c r="CA98" s="220"/>
    </row>
    <row r="99" spans="1:79" s="6" customFormat="1" ht="12.75" hidden="1" x14ac:dyDescent="0.2">
      <c r="A99" s="77" t="s">
        <v>945</v>
      </c>
      <c r="B99" s="80">
        <f>'Прил 10'!B97</f>
        <v>0</v>
      </c>
      <c r="C99" s="95">
        <f>'Прил 10'!C97</f>
        <v>0</v>
      </c>
      <c r="D99" s="131">
        <f>'Прил 12'!D97</f>
        <v>0</v>
      </c>
      <c r="E99" s="131">
        <f t="shared" si="58"/>
        <v>0</v>
      </c>
      <c r="F99" s="131">
        <f t="shared" si="59"/>
        <v>0</v>
      </c>
      <c r="G99" s="130">
        <f t="shared" si="55"/>
        <v>0</v>
      </c>
      <c r="H99" s="130">
        <f t="shared" si="56"/>
        <v>0</v>
      </c>
      <c r="I99" s="130"/>
      <c r="J99" s="130">
        <f t="shared" si="57"/>
        <v>0</v>
      </c>
      <c r="K99" s="130">
        <f t="shared" si="60"/>
        <v>0</v>
      </c>
      <c r="L99" s="131"/>
      <c r="M99" s="261"/>
      <c r="N99" s="130"/>
      <c r="O99" s="130"/>
      <c r="P99" s="130"/>
      <c r="Q99" s="130"/>
      <c r="R99" s="130"/>
      <c r="S99" s="131"/>
      <c r="T99" s="261"/>
      <c r="U99" s="130"/>
      <c r="V99" s="130"/>
      <c r="W99" s="130"/>
      <c r="X99" s="130"/>
      <c r="Y99" s="130"/>
      <c r="Z99" s="131"/>
      <c r="AA99" s="131"/>
      <c r="AB99" s="130"/>
      <c r="AC99" s="130"/>
      <c r="AD99" s="130"/>
      <c r="AE99" s="130"/>
      <c r="AF99" s="130"/>
      <c r="AG99" s="131"/>
      <c r="AH99" s="131">
        <f>'Прил 12'!H97</f>
        <v>0</v>
      </c>
      <c r="AI99" s="130"/>
      <c r="AJ99" s="130"/>
      <c r="AK99" s="130"/>
      <c r="AL99" s="130"/>
      <c r="AM99" s="130"/>
      <c r="AN99" s="176">
        <f t="shared" si="61"/>
        <v>0</v>
      </c>
      <c r="AO99" s="131"/>
      <c r="AP99" s="130"/>
      <c r="AQ99" s="130"/>
      <c r="AR99" s="130"/>
      <c r="AS99" s="130"/>
      <c r="AT99" s="130"/>
      <c r="AU99" s="131"/>
      <c r="AV99" s="131"/>
      <c r="AW99" s="130"/>
      <c r="AX99" s="130"/>
      <c r="AY99" s="130"/>
      <c r="AZ99" s="130"/>
      <c r="BA99" s="130"/>
      <c r="BB99" s="131"/>
      <c r="BC99" s="131"/>
      <c r="BD99" s="130"/>
      <c r="BE99" s="130"/>
      <c r="BF99" s="130"/>
      <c r="BG99" s="130"/>
      <c r="BH99" s="130"/>
      <c r="BI99" s="131"/>
      <c r="BJ99" s="131"/>
      <c r="BK99" s="130"/>
      <c r="BL99" s="130"/>
      <c r="BM99" s="130"/>
      <c r="BN99" s="130"/>
      <c r="BO99" s="130"/>
      <c r="BP99" s="131"/>
      <c r="BQ99" s="131"/>
      <c r="BR99" s="130"/>
      <c r="BS99" s="130"/>
      <c r="BT99" s="130"/>
      <c r="BU99" s="130"/>
      <c r="BV99" s="130"/>
      <c r="BW99" s="131">
        <f t="shared" si="62"/>
        <v>0</v>
      </c>
      <c r="BX99" s="228">
        <f t="shared" si="54"/>
        <v>0</v>
      </c>
      <c r="BY99" s="131">
        <f t="shared" si="63"/>
        <v>0</v>
      </c>
      <c r="BZ99" s="220" t="s">
        <v>135</v>
      </c>
      <c r="CA99" s="220"/>
    </row>
    <row r="100" spans="1:79" s="6" customFormat="1" ht="12.75" hidden="1" x14ac:dyDescent="0.2">
      <c r="A100" s="77" t="s">
        <v>945</v>
      </c>
      <c r="B100" s="80">
        <f>'Прил 10'!B98</f>
        <v>0</v>
      </c>
      <c r="C100" s="95">
        <f>'Прил 10'!C98</f>
        <v>0</v>
      </c>
      <c r="D100" s="131">
        <f>'Прил 12'!D98</f>
        <v>0</v>
      </c>
      <c r="E100" s="131">
        <f t="shared" si="58"/>
        <v>0</v>
      </c>
      <c r="F100" s="131">
        <f t="shared" si="59"/>
        <v>0</v>
      </c>
      <c r="G100" s="130">
        <f t="shared" si="55"/>
        <v>0</v>
      </c>
      <c r="H100" s="130">
        <f t="shared" si="56"/>
        <v>0</v>
      </c>
      <c r="I100" s="130"/>
      <c r="J100" s="130">
        <f t="shared" si="57"/>
        <v>0</v>
      </c>
      <c r="K100" s="130">
        <f t="shared" si="60"/>
        <v>0</v>
      </c>
      <c r="L100" s="131"/>
      <c r="M100" s="261"/>
      <c r="N100" s="130"/>
      <c r="O100" s="130"/>
      <c r="P100" s="130"/>
      <c r="Q100" s="130"/>
      <c r="R100" s="130"/>
      <c r="S100" s="131"/>
      <c r="T100" s="261"/>
      <c r="U100" s="130"/>
      <c r="V100" s="130"/>
      <c r="W100" s="130"/>
      <c r="X100" s="130"/>
      <c r="Y100" s="130"/>
      <c r="Z100" s="131"/>
      <c r="AA100" s="131"/>
      <c r="AB100" s="130"/>
      <c r="AC100" s="130"/>
      <c r="AD100" s="130"/>
      <c r="AE100" s="130"/>
      <c r="AF100" s="130"/>
      <c r="AG100" s="131"/>
      <c r="AH100" s="131">
        <f>'Прил 12'!H98</f>
        <v>0</v>
      </c>
      <c r="AI100" s="130"/>
      <c r="AJ100" s="130"/>
      <c r="AK100" s="130"/>
      <c r="AL100" s="130"/>
      <c r="AM100" s="130"/>
      <c r="AN100" s="176">
        <f t="shared" si="61"/>
        <v>0</v>
      </c>
      <c r="AO100" s="131"/>
      <c r="AP100" s="130"/>
      <c r="AQ100" s="130"/>
      <c r="AR100" s="130"/>
      <c r="AS100" s="130"/>
      <c r="AT100" s="130"/>
      <c r="AU100" s="131"/>
      <c r="AV100" s="131"/>
      <c r="AW100" s="130"/>
      <c r="AX100" s="130"/>
      <c r="AY100" s="130"/>
      <c r="AZ100" s="130"/>
      <c r="BA100" s="130"/>
      <c r="BB100" s="131"/>
      <c r="BC100" s="131"/>
      <c r="BD100" s="130"/>
      <c r="BE100" s="130"/>
      <c r="BF100" s="130"/>
      <c r="BG100" s="130"/>
      <c r="BH100" s="130"/>
      <c r="BI100" s="131"/>
      <c r="BJ100" s="131"/>
      <c r="BK100" s="130"/>
      <c r="BL100" s="130"/>
      <c r="BM100" s="130"/>
      <c r="BN100" s="130"/>
      <c r="BO100" s="130"/>
      <c r="BP100" s="131"/>
      <c r="BQ100" s="131"/>
      <c r="BR100" s="130"/>
      <c r="BS100" s="130"/>
      <c r="BT100" s="130"/>
      <c r="BU100" s="130"/>
      <c r="BV100" s="130"/>
      <c r="BW100" s="131">
        <f t="shared" si="62"/>
        <v>0</v>
      </c>
      <c r="BX100" s="228">
        <f t="shared" si="54"/>
        <v>0</v>
      </c>
      <c r="BY100" s="131">
        <f t="shared" si="63"/>
        <v>0</v>
      </c>
      <c r="BZ100" s="220" t="s">
        <v>135</v>
      </c>
      <c r="CA100" s="220"/>
    </row>
    <row r="101" spans="1:79" s="6" customFormat="1" ht="12.75" hidden="1" x14ac:dyDescent="0.2">
      <c r="A101" s="77" t="s">
        <v>945</v>
      </c>
      <c r="B101" s="80">
        <f>'Прил 10'!B99</f>
        <v>0</v>
      </c>
      <c r="C101" s="95">
        <f>'Прил 10'!C99</f>
        <v>0</v>
      </c>
      <c r="D101" s="131">
        <f>'Прил 12'!D99</f>
        <v>0</v>
      </c>
      <c r="E101" s="131">
        <f t="shared" si="58"/>
        <v>0</v>
      </c>
      <c r="F101" s="131">
        <f t="shared" si="59"/>
        <v>0</v>
      </c>
      <c r="G101" s="130">
        <f t="shared" si="55"/>
        <v>0</v>
      </c>
      <c r="H101" s="130">
        <f t="shared" si="56"/>
        <v>0</v>
      </c>
      <c r="I101" s="130"/>
      <c r="J101" s="130">
        <f t="shared" si="57"/>
        <v>0</v>
      </c>
      <c r="K101" s="130">
        <f t="shared" si="60"/>
        <v>0</v>
      </c>
      <c r="L101" s="131"/>
      <c r="M101" s="261"/>
      <c r="N101" s="130"/>
      <c r="O101" s="130"/>
      <c r="P101" s="130"/>
      <c r="Q101" s="130"/>
      <c r="R101" s="130"/>
      <c r="S101" s="131"/>
      <c r="T101" s="261"/>
      <c r="U101" s="130"/>
      <c r="V101" s="130"/>
      <c r="W101" s="130"/>
      <c r="X101" s="130"/>
      <c r="Y101" s="130"/>
      <c r="Z101" s="131"/>
      <c r="AA101" s="131"/>
      <c r="AB101" s="130"/>
      <c r="AC101" s="130"/>
      <c r="AD101" s="130"/>
      <c r="AE101" s="130"/>
      <c r="AF101" s="130"/>
      <c r="AG101" s="131"/>
      <c r="AH101" s="131">
        <f>'Прил 12'!H99</f>
        <v>0</v>
      </c>
      <c r="AI101" s="130"/>
      <c r="AJ101" s="130"/>
      <c r="AK101" s="130"/>
      <c r="AL101" s="130"/>
      <c r="AM101" s="130"/>
      <c r="AN101" s="176">
        <f t="shared" si="61"/>
        <v>0</v>
      </c>
      <c r="AO101" s="131"/>
      <c r="AP101" s="130"/>
      <c r="AQ101" s="130"/>
      <c r="AR101" s="130"/>
      <c r="AS101" s="130"/>
      <c r="AT101" s="130"/>
      <c r="AU101" s="131"/>
      <c r="AV101" s="131"/>
      <c r="AW101" s="130"/>
      <c r="AX101" s="130"/>
      <c r="AY101" s="130"/>
      <c r="AZ101" s="130"/>
      <c r="BA101" s="130"/>
      <c r="BB101" s="131"/>
      <c r="BC101" s="131"/>
      <c r="BD101" s="130"/>
      <c r="BE101" s="130"/>
      <c r="BF101" s="130"/>
      <c r="BG101" s="130"/>
      <c r="BH101" s="130"/>
      <c r="BI101" s="131"/>
      <c r="BJ101" s="131"/>
      <c r="BK101" s="130"/>
      <c r="BL101" s="130"/>
      <c r="BM101" s="130"/>
      <c r="BN101" s="130"/>
      <c r="BO101" s="130"/>
      <c r="BP101" s="131"/>
      <c r="BQ101" s="131"/>
      <c r="BR101" s="130"/>
      <c r="BS101" s="130"/>
      <c r="BT101" s="130"/>
      <c r="BU101" s="130"/>
      <c r="BV101" s="130"/>
      <c r="BW101" s="131">
        <f t="shared" si="62"/>
        <v>0</v>
      </c>
      <c r="BX101" s="228">
        <f t="shared" si="54"/>
        <v>0</v>
      </c>
      <c r="BY101" s="131">
        <f t="shared" si="63"/>
        <v>0</v>
      </c>
      <c r="BZ101" s="221" t="s">
        <v>135</v>
      </c>
      <c r="CA101" s="221"/>
    </row>
    <row r="102" spans="1:79" s="6" customFormat="1" ht="54.6" hidden="1" customHeight="1" x14ac:dyDescent="0.2">
      <c r="A102" s="83" t="s">
        <v>1</v>
      </c>
      <c r="B102" s="84" t="s">
        <v>2</v>
      </c>
      <c r="C102" s="175" t="s">
        <v>36</v>
      </c>
      <c r="D102" s="171">
        <f>SUM(D103:D105)</f>
        <v>0</v>
      </c>
      <c r="E102" s="171">
        <f t="shared" ref="E102:R102" si="64">SUM(E103:E105)</f>
        <v>0</v>
      </c>
      <c r="F102" s="171">
        <f t="shared" si="64"/>
        <v>0</v>
      </c>
      <c r="G102" s="162">
        <f t="shared" si="64"/>
        <v>0</v>
      </c>
      <c r="H102" s="162">
        <f t="shared" si="64"/>
        <v>0</v>
      </c>
      <c r="I102" s="162">
        <f t="shared" si="64"/>
        <v>0</v>
      </c>
      <c r="J102" s="162">
        <f t="shared" si="64"/>
        <v>0</v>
      </c>
      <c r="K102" s="162">
        <f t="shared" si="64"/>
        <v>0</v>
      </c>
      <c r="L102" s="171">
        <f t="shared" si="64"/>
        <v>0</v>
      </c>
      <c r="M102" s="261">
        <f t="shared" si="64"/>
        <v>0</v>
      </c>
      <c r="N102" s="162">
        <f t="shared" si="64"/>
        <v>0</v>
      </c>
      <c r="O102" s="162">
        <f t="shared" si="64"/>
        <v>0</v>
      </c>
      <c r="P102" s="162">
        <f t="shared" si="64"/>
        <v>0</v>
      </c>
      <c r="Q102" s="162">
        <f t="shared" si="64"/>
        <v>0</v>
      </c>
      <c r="R102" s="162">
        <f t="shared" si="64"/>
        <v>0</v>
      </c>
      <c r="S102" s="171">
        <f t="shared" ref="S102:AX102" si="65">SUM(S103:S105)</f>
        <v>0</v>
      </c>
      <c r="T102" s="261">
        <f t="shared" si="65"/>
        <v>0</v>
      </c>
      <c r="U102" s="162">
        <f t="shared" si="65"/>
        <v>0</v>
      </c>
      <c r="V102" s="162">
        <f t="shared" si="65"/>
        <v>0</v>
      </c>
      <c r="W102" s="162">
        <f t="shared" si="65"/>
        <v>0</v>
      </c>
      <c r="X102" s="162">
        <f t="shared" si="65"/>
        <v>0</v>
      </c>
      <c r="Y102" s="162">
        <f t="shared" si="65"/>
        <v>0</v>
      </c>
      <c r="Z102" s="171">
        <f t="shared" si="65"/>
        <v>0</v>
      </c>
      <c r="AA102" s="171">
        <f t="shared" si="65"/>
        <v>0</v>
      </c>
      <c r="AB102" s="162">
        <f t="shared" si="65"/>
        <v>0</v>
      </c>
      <c r="AC102" s="162">
        <f t="shared" si="65"/>
        <v>0</v>
      </c>
      <c r="AD102" s="162">
        <f t="shared" si="65"/>
        <v>0</v>
      </c>
      <c r="AE102" s="162">
        <f t="shared" si="65"/>
        <v>0</v>
      </c>
      <c r="AF102" s="162">
        <f t="shared" si="65"/>
        <v>0</v>
      </c>
      <c r="AG102" s="171">
        <f t="shared" si="65"/>
        <v>0</v>
      </c>
      <c r="AH102" s="171">
        <f t="shared" si="65"/>
        <v>0</v>
      </c>
      <c r="AI102" s="162">
        <f t="shared" si="65"/>
        <v>0</v>
      </c>
      <c r="AJ102" s="162">
        <f t="shared" si="65"/>
        <v>0</v>
      </c>
      <c r="AK102" s="162">
        <f t="shared" si="65"/>
        <v>0</v>
      </c>
      <c r="AL102" s="162">
        <f t="shared" si="65"/>
        <v>0</v>
      </c>
      <c r="AM102" s="162">
        <f t="shared" si="65"/>
        <v>0</v>
      </c>
      <c r="AN102" s="176">
        <f t="shared" si="65"/>
        <v>0</v>
      </c>
      <c r="AO102" s="171">
        <f t="shared" si="65"/>
        <v>0</v>
      </c>
      <c r="AP102" s="162">
        <f t="shared" si="65"/>
        <v>0</v>
      </c>
      <c r="AQ102" s="162">
        <f t="shared" si="65"/>
        <v>0</v>
      </c>
      <c r="AR102" s="162">
        <f t="shared" si="65"/>
        <v>0</v>
      </c>
      <c r="AS102" s="162">
        <f t="shared" si="65"/>
        <v>0</v>
      </c>
      <c r="AT102" s="162">
        <f t="shared" si="65"/>
        <v>0</v>
      </c>
      <c r="AU102" s="171">
        <f t="shared" si="65"/>
        <v>0</v>
      </c>
      <c r="AV102" s="171">
        <f t="shared" si="65"/>
        <v>0</v>
      </c>
      <c r="AW102" s="162">
        <f t="shared" si="65"/>
        <v>0</v>
      </c>
      <c r="AX102" s="162">
        <f t="shared" si="65"/>
        <v>0</v>
      </c>
      <c r="AY102" s="162">
        <f t="shared" ref="AY102:BW102" si="66">SUM(AY103:AY105)</f>
        <v>0</v>
      </c>
      <c r="AZ102" s="162">
        <f t="shared" si="66"/>
        <v>0</v>
      </c>
      <c r="BA102" s="162">
        <f t="shared" si="66"/>
        <v>0</v>
      </c>
      <c r="BB102" s="171">
        <f t="shared" si="66"/>
        <v>0</v>
      </c>
      <c r="BC102" s="171">
        <f t="shared" si="66"/>
        <v>0</v>
      </c>
      <c r="BD102" s="162">
        <f t="shared" si="66"/>
        <v>0</v>
      </c>
      <c r="BE102" s="162">
        <f t="shared" si="66"/>
        <v>0</v>
      </c>
      <c r="BF102" s="162">
        <f t="shared" si="66"/>
        <v>0</v>
      </c>
      <c r="BG102" s="162">
        <f t="shared" si="66"/>
        <v>0</v>
      </c>
      <c r="BH102" s="162">
        <f t="shared" si="66"/>
        <v>0</v>
      </c>
      <c r="BI102" s="171">
        <f t="shared" si="66"/>
        <v>0</v>
      </c>
      <c r="BJ102" s="171">
        <f t="shared" si="66"/>
        <v>0</v>
      </c>
      <c r="BK102" s="162">
        <f t="shared" si="66"/>
        <v>0</v>
      </c>
      <c r="BL102" s="162">
        <f t="shared" si="66"/>
        <v>0</v>
      </c>
      <c r="BM102" s="162">
        <f t="shared" si="66"/>
        <v>0</v>
      </c>
      <c r="BN102" s="162">
        <f t="shared" si="66"/>
        <v>0</v>
      </c>
      <c r="BO102" s="162">
        <f t="shared" si="66"/>
        <v>0</v>
      </c>
      <c r="BP102" s="171">
        <f t="shared" si="66"/>
        <v>0</v>
      </c>
      <c r="BQ102" s="171">
        <f t="shared" si="66"/>
        <v>0</v>
      </c>
      <c r="BR102" s="162">
        <f t="shared" si="66"/>
        <v>0</v>
      </c>
      <c r="BS102" s="162">
        <f t="shared" si="66"/>
        <v>0</v>
      </c>
      <c r="BT102" s="162">
        <f t="shared" si="66"/>
        <v>0</v>
      </c>
      <c r="BU102" s="162">
        <f t="shared" si="66"/>
        <v>0</v>
      </c>
      <c r="BV102" s="162">
        <f t="shared" si="66"/>
        <v>0</v>
      </c>
      <c r="BW102" s="171">
        <f t="shared" si="66"/>
        <v>0</v>
      </c>
      <c r="BX102" s="233">
        <f t="shared" si="54"/>
        <v>0</v>
      </c>
      <c r="BY102" s="171">
        <f>SUM(BY103:BY105)</f>
        <v>0</v>
      </c>
      <c r="BZ102" s="155" t="s">
        <v>135</v>
      </c>
      <c r="CA102" s="155"/>
    </row>
    <row r="103" spans="1:79" s="6" customFormat="1" ht="25.5" hidden="1" x14ac:dyDescent="0.2">
      <c r="A103" s="77" t="s">
        <v>1</v>
      </c>
      <c r="B103" s="80" t="s">
        <v>922</v>
      </c>
      <c r="C103" s="95"/>
      <c r="D103" s="131"/>
      <c r="E103" s="131"/>
      <c r="F103" s="131"/>
      <c r="G103" s="130"/>
      <c r="H103" s="130"/>
      <c r="I103" s="130"/>
      <c r="J103" s="130"/>
      <c r="K103" s="130"/>
      <c r="L103" s="131"/>
      <c r="M103" s="261"/>
      <c r="N103" s="130"/>
      <c r="O103" s="130"/>
      <c r="P103" s="130"/>
      <c r="Q103" s="130"/>
      <c r="R103" s="130"/>
      <c r="S103" s="131"/>
      <c r="T103" s="261"/>
      <c r="U103" s="130"/>
      <c r="V103" s="130"/>
      <c r="W103" s="130"/>
      <c r="X103" s="130"/>
      <c r="Y103" s="130"/>
      <c r="Z103" s="131"/>
      <c r="AA103" s="131"/>
      <c r="AB103" s="130"/>
      <c r="AC103" s="130"/>
      <c r="AD103" s="130"/>
      <c r="AE103" s="130"/>
      <c r="AF103" s="130"/>
      <c r="AG103" s="131"/>
      <c r="AH103" s="131"/>
      <c r="AI103" s="130"/>
      <c r="AJ103" s="130"/>
      <c r="AK103" s="130"/>
      <c r="AL103" s="130"/>
      <c r="AM103" s="130"/>
      <c r="AN103" s="176"/>
      <c r="AO103" s="131"/>
      <c r="AP103" s="130"/>
      <c r="AQ103" s="130"/>
      <c r="AR103" s="130"/>
      <c r="AS103" s="130"/>
      <c r="AT103" s="130"/>
      <c r="AU103" s="131"/>
      <c r="AV103" s="131"/>
      <c r="AW103" s="130"/>
      <c r="AX103" s="130"/>
      <c r="AY103" s="130"/>
      <c r="AZ103" s="130"/>
      <c r="BA103" s="130"/>
      <c r="BB103" s="131"/>
      <c r="BC103" s="131"/>
      <c r="BD103" s="130"/>
      <c r="BE103" s="130"/>
      <c r="BF103" s="130"/>
      <c r="BG103" s="130"/>
      <c r="BH103" s="130"/>
      <c r="BI103" s="131"/>
      <c r="BJ103" s="131"/>
      <c r="BK103" s="130"/>
      <c r="BL103" s="130"/>
      <c r="BM103" s="130"/>
      <c r="BN103" s="130"/>
      <c r="BO103" s="130"/>
      <c r="BP103" s="131"/>
      <c r="BQ103" s="131"/>
      <c r="BR103" s="130"/>
      <c r="BS103" s="130"/>
      <c r="BT103" s="130"/>
      <c r="BU103" s="130"/>
      <c r="BV103" s="130"/>
      <c r="BW103" s="131"/>
      <c r="BX103" s="228">
        <f t="shared" si="54"/>
        <v>0</v>
      </c>
      <c r="BY103" s="131"/>
      <c r="BZ103" s="92" t="s">
        <v>135</v>
      </c>
      <c r="CA103" s="92"/>
    </row>
    <row r="104" spans="1:79" s="6" customFormat="1" ht="25.5" hidden="1" x14ac:dyDescent="0.2">
      <c r="A104" s="77" t="s">
        <v>1</v>
      </c>
      <c r="B104" s="80" t="s">
        <v>922</v>
      </c>
      <c r="C104" s="95"/>
      <c r="D104" s="131"/>
      <c r="E104" s="131"/>
      <c r="F104" s="131"/>
      <c r="G104" s="130"/>
      <c r="H104" s="130"/>
      <c r="I104" s="130"/>
      <c r="J104" s="130"/>
      <c r="K104" s="130"/>
      <c r="L104" s="131"/>
      <c r="M104" s="261"/>
      <c r="N104" s="130"/>
      <c r="O104" s="130"/>
      <c r="P104" s="130"/>
      <c r="Q104" s="130"/>
      <c r="R104" s="130"/>
      <c r="S104" s="131"/>
      <c r="T104" s="261"/>
      <c r="U104" s="130"/>
      <c r="V104" s="130"/>
      <c r="W104" s="130"/>
      <c r="X104" s="130"/>
      <c r="Y104" s="130"/>
      <c r="Z104" s="131"/>
      <c r="AA104" s="131"/>
      <c r="AB104" s="130"/>
      <c r="AC104" s="130"/>
      <c r="AD104" s="130"/>
      <c r="AE104" s="130"/>
      <c r="AF104" s="130"/>
      <c r="AG104" s="131"/>
      <c r="AH104" s="131"/>
      <c r="AI104" s="130"/>
      <c r="AJ104" s="130"/>
      <c r="AK104" s="130"/>
      <c r="AL104" s="130"/>
      <c r="AM104" s="130"/>
      <c r="AN104" s="176"/>
      <c r="AO104" s="131"/>
      <c r="AP104" s="130"/>
      <c r="AQ104" s="130"/>
      <c r="AR104" s="130"/>
      <c r="AS104" s="130"/>
      <c r="AT104" s="130"/>
      <c r="AU104" s="131"/>
      <c r="AV104" s="131"/>
      <c r="AW104" s="130"/>
      <c r="AX104" s="130"/>
      <c r="AY104" s="130"/>
      <c r="AZ104" s="130"/>
      <c r="BA104" s="130"/>
      <c r="BB104" s="131"/>
      <c r="BC104" s="131"/>
      <c r="BD104" s="130"/>
      <c r="BE104" s="130"/>
      <c r="BF104" s="130"/>
      <c r="BG104" s="130"/>
      <c r="BH104" s="130"/>
      <c r="BI104" s="131"/>
      <c r="BJ104" s="131"/>
      <c r="BK104" s="130"/>
      <c r="BL104" s="130"/>
      <c r="BM104" s="130"/>
      <c r="BN104" s="130"/>
      <c r="BO104" s="130"/>
      <c r="BP104" s="131"/>
      <c r="BQ104" s="131"/>
      <c r="BR104" s="130"/>
      <c r="BS104" s="130"/>
      <c r="BT104" s="130"/>
      <c r="BU104" s="130"/>
      <c r="BV104" s="130"/>
      <c r="BW104" s="131"/>
      <c r="BX104" s="228">
        <f t="shared" si="54"/>
        <v>0</v>
      </c>
      <c r="BY104" s="131"/>
      <c r="BZ104" s="92" t="s">
        <v>135</v>
      </c>
      <c r="CA104" s="92"/>
    </row>
    <row r="105" spans="1:79" s="6" customFormat="1" ht="12.75" hidden="1" x14ac:dyDescent="0.2">
      <c r="A105" s="77" t="s">
        <v>85</v>
      </c>
      <c r="B105" s="78" t="s">
        <v>85</v>
      </c>
      <c r="C105" s="95"/>
      <c r="D105" s="131"/>
      <c r="E105" s="131"/>
      <c r="F105" s="131"/>
      <c r="G105" s="130"/>
      <c r="H105" s="130"/>
      <c r="I105" s="130"/>
      <c r="J105" s="130"/>
      <c r="K105" s="130"/>
      <c r="L105" s="131"/>
      <c r="M105" s="261"/>
      <c r="N105" s="130"/>
      <c r="O105" s="130"/>
      <c r="P105" s="130"/>
      <c r="Q105" s="130"/>
      <c r="R105" s="130"/>
      <c r="S105" s="131"/>
      <c r="T105" s="261"/>
      <c r="U105" s="130"/>
      <c r="V105" s="130"/>
      <c r="W105" s="130"/>
      <c r="X105" s="130"/>
      <c r="Y105" s="130"/>
      <c r="Z105" s="131"/>
      <c r="AA105" s="131"/>
      <c r="AB105" s="130"/>
      <c r="AC105" s="130"/>
      <c r="AD105" s="130"/>
      <c r="AE105" s="130"/>
      <c r="AF105" s="130"/>
      <c r="AG105" s="131"/>
      <c r="AH105" s="131"/>
      <c r="AI105" s="130"/>
      <c r="AJ105" s="130"/>
      <c r="AK105" s="130"/>
      <c r="AL105" s="130"/>
      <c r="AM105" s="130"/>
      <c r="AN105" s="176"/>
      <c r="AO105" s="131"/>
      <c r="AP105" s="130"/>
      <c r="AQ105" s="130"/>
      <c r="AR105" s="130"/>
      <c r="AS105" s="130"/>
      <c r="AT105" s="130"/>
      <c r="AU105" s="131"/>
      <c r="AV105" s="131"/>
      <c r="AW105" s="130"/>
      <c r="AX105" s="130"/>
      <c r="AY105" s="130"/>
      <c r="AZ105" s="130"/>
      <c r="BA105" s="130"/>
      <c r="BB105" s="131"/>
      <c r="BC105" s="131"/>
      <c r="BD105" s="130"/>
      <c r="BE105" s="130"/>
      <c r="BF105" s="130"/>
      <c r="BG105" s="130"/>
      <c r="BH105" s="130"/>
      <c r="BI105" s="131"/>
      <c r="BJ105" s="131"/>
      <c r="BK105" s="130"/>
      <c r="BL105" s="130"/>
      <c r="BM105" s="130"/>
      <c r="BN105" s="130"/>
      <c r="BO105" s="130"/>
      <c r="BP105" s="131"/>
      <c r="BQ105" s="131"/>
      <c r="BR105" s="130"/>
      <c r="BS105" s="130"/>
      <c r="BT105" s="130"/>
      <c r="BU105" s="130"/>
      <c r="BV105" s="130"/>
      <c r="BW105" s="131"/>
      <c r="BX105" s="228">
        <f t="shared" si="54"/>
        <v>0</v>
      </c>
      <c r="BY105" s="131"/>
      <c r="BZ105" s="92" t="s">
        <v>135</v>
      </c>
      <c r="CA105" s="92"/>
    </row>
    <row r="106" spans="1:79" s="6" customFormat="1" ht="43.15" customHeight="1" x14ac:dyDescent="0.2">
      <c r="A106" s="81" t="s">
        <v>727</v>
      </c>
      <c r="B106" s="82" t="s">
        <v>3</v>
      </c>
      <c r="C106" s="174" t="s">
        <v>36</v>
      </c>
      <c r="D106" s="169">
        <f>D107+D111+D115+D119+D123+D127+D131+D135</f>
        <v>93.191000000000003</v>
      </c>
      <c r="E106" s="169">
        <f t="shared" ref="E106:R106" si="67">E107+E111+E115+E119+E123+E127+E131+E135</f>
        <v>0</v>
      </c>
      <c r="F106" s="169">
        <f t="shared" si="67"/>
        <v>93.191000000000003</v>
      </c>
      <c r="G106" s="163">
        <f t="shared" si="67"/>
        <v>0</v>
      </c>
      <c r="H106" s="163">
        <f t="shared" si="67"/>
        <v>0</v>
      </c>
      <c r="I106" s="163">
        <f t="shared" si="67"/>
        <v>0</v>
      </c>
      <c r="J106" s="163">
        <f t="shared" si="67"/>
        <v>0</v>
      </c>
      <c r="K106" s="163">
        <f t="shared" si="67"/>
        <v>4648</v>
      </c>
      <c r="L106" s="169">
        <f t="shared" si="67"/>
        <v>0</v>
      </c>
      <c r="M106" s="260">
        <f t="shared" si="67"/>
        <v>0</v>
      </c>
      <c r="N106" s="163">
        <f t="shared" si="67"/>
        <v>0</v>
      </c>
      <c r="O106" s="163">
        <f t="shared" si="67"/>
        <v>0</v>
      </c>
      <c r="P106" s="163">
        <f t="shared" si="67"/>
        <v>0</v>
      </c>
      <c r="Q106" s="163">
        <f t="shared" si="67"/>
        <v>0</v>
      </c>
      <c r="R106" s="163">
        <f t="shared" si="67"/>
        <v>0</v>
      </c>
      <c r="S106" s="169">
        <f t="shared" ref="S106:AX106" si="68">S107+S111+S115+S119+S123+S127+S131+S135</f>
        <v>0</v>
      </c>
      <c r="T106" s="260">
        <f t="shared" si="68"/>
        <v>0</v>
      </c>
      <c r="U106" s="163">
        <f t="shared" si="68"/>
        <v>0</v>
      </c>
      <c r="V106" s="163">
        <f t="shared" si="68"/>
        <v>0</v>
      </c>
      <c r="W106" s="163">
        <f t="shared" si="68"/>
        <v>0</v>
      </c>
      <c r="X106" s="163">
        <f t="shared" si="68"/>
        <v>0</v>
      </c>
      <c r="Y106" s="163">
        <f t="shared" si="68"/>
        <v>0</v>
      </c>
      <c r="Z106" s="169">
        <f t="shared" si="68"/>
        <v>0</v>
      </c>
      <c r="AA106" s="169">
        <f t="shared" si="68"/>
        <v>0</v>
      </c>
      <c r="AB106" s="163">
        <f t="shared" si="68"/>
        <v>0</v>
      </c>
      <c r="AC106" s="163">
        <f t="shared" si="68"/>
        <v>0</v>
      </c>
      <c r="AD106" s="163">
        <f t="shared" si="68"/>
        <v>0</v>
      </c>
      <c r="AE106" s="163">
        <f t="shared" si="68"/>
        <v>0</v>
      </c>
      <c r="AF106" s="163">
        <f t="shared" si="68"/>
        <v>0</v>
      </c>
      <c r="AG106" s="169">
        <f t="shared" si="68"/>
        <v>0</v>
      </c>
      <c r="AH106" s="169">
        <f t="shared" si="68"/>
        <v>93.191000000000003</v>
      </c>
      <c r="AI106" s="163">
        <f t="shared" si="68"/>
        <v>0</v>
      </c>
      <c r="AJ106" s="163">
        <f t="shared" si="68"/>
        <v>0</v>
      </c>
      <c r="AK106" s="163">
        <f t="shared" si="68"/>
        <v>0</v>
      </c>
      <c r="AL106" s="163">
        <f t="shared" si="68"/>
        <v>0</v>
      </c>
      <c r="AM106" s="163">
        <f t="shared" si="68"/>
        <v>4648</v>
      </c>
      <c r="AN106" s="270">
        <f t="shared" si="68"/>
        <v>0</v>
      </c>
      <c r="AO106" s="169">
        <f t="shared" si="68"/>
        <v>0</v>
      </c>
      <c r="AP106" s="163">
        <f t="shared" si="68"/>
        <v>0</v>
      </c>
      <c r="AQ106" s="163">
        <f t="shared" si="68"/>
        <v>0</v>
      </c>
      <c r="AR106" s="163">
        <f t="shared" si="68"/>
        <v>0</v>
      </c>
      <c r="AS106" s="163">
        <f t="shared" si="68"/>
        <v>0</v>
      </c>
      <c r="AT106" s="163">
        <f t="shared" si="68"/>
        <v>0</v>
      </c>
      <c r="AU106" s="169">
        <f t="shared" si="68"/>
        <v>0</v>
      </c>
      <c r="AV106" s="169">
        <f t="shared" si="68"/>
        <v>0</v>
      </c>
      <c r="AW106" s="163">
        <f t="shared" si="68"/>
        <v>0</v>
      </c>
      <c r="AX106" s="163">
        <f t="shared" si="68"/>
        <v>0</v>
      </c>
      <c r="AY106" s="163">
        <f t="shared" ref="AY106:BW106" si="69">AY107+AY111+AY115+AY119+AY123+AY127+AY131+AY135</f>
        <v>0</v>
      </c>
      <c r="AZ106" s="163">
        <f t="shared" si="69"/>
        <v>0</v>
      </c>
      <c r="BA106" s="163">
        <f t="shared" si="69"/>
        <v>0</v>
      </c>
      <c r="BB106" s="169">
        <f t="shared" si="69"/>
        <v>0</v>
      </c>
      <c r="BC106" s="169">
        <f t="shared" si="69"/>
        <v>0</v>
      </c>
      <c r="BD106" s="163">
        <f t="shared" si="69"/>
        <v>0</v>
      </c>
      <c r="BE106" s="163">
        <f t="shared" si="69"/>
        <v>0</v>
      </c>
      <c r="BF106" s="163">
        <f t="shared" si="69"/>
        <v>0</v>
      </c>
      <c r="BG106" s="163">
        <f t="shared" si="69"/>
        <v>0</v>
      </c>
      <c r="BH106" s="163">
        <f t="shared" si="69"/>
        <v>0</v>
      </c>
      <c r="BI106" s="169">
        <f t="shared" si="69"/>
        <v>0</v>
      </c>
      <c r="BJ106" s="169">
        <f t="shared" si="69"/>
        <v>0</v>
      </c>
      <c r="BK106" s="163">
        <f t="shared" si="69"/>
        <v>0</v>
      </c>
      <c r="BL106" s="163">
        <f t="shared" si="69"/>
        <v>0</v>
      </c>
      <c r="BM106" s="163">
        <f t="shared" si="69"/>
        <v>0</v>
      </c>
      <c r="BN106" s="163">
        <f t="shared" si="69"/>
        <v>0</v>
      </c>
      <c r="BO106" s="163">
        <f t="shared" si="69"/>
        <v>0</v>
      </c>
      <c r="BP106" s="169">
        <f t="shared" si="69"/>
        <v>0</v>
      </c>
      <c r="BQ106" s="169">
        <f t="shared" si="69"/>
        <v>0</v>
      </c>
      <c r="BR106" s="163">
        <f t="shared" si="69"/>
        <v>0</v>
      </c>
      <c r="BS106" s="163">
        <f t="shared" si="69"/>
        <v>0</v>
      </c>
      <c r="BT106" s="163">
        <f t="shared" si="69"/>
        <v>0</v>
      </c>
      <c r="BU106" s="163">
        <f t="shared" si="69"/>
        <v>0</v>
      </c>
      <c r="BV106" s="163">
        <f t="shared" si="69"/>
        <v>0</v>
      </c>
      <c r="BW106" s="169">
        <f t="shared" si="69"/>
        <v>0</v>
      </c>
      <c r="BX106" s="186" t="s">
        <v>135</v>
      </c>
      <c r="BY106" s="169">
        <f>BY107+BY111+BY115+BY119+BY123+BY127+BY131+BY135</f>
        <v>0</v>
      </c>
      <c r="BZ106" s="147" t="s">
        <v>135</v>
      </c>
      <c r="CA106" s="147"/>
    </row>
    <row r="107" spans="1:79" s="6" customFormat="1" ht="46.9" hidden="1" customHeight="1" x14ac:dyDescent="0.2">
      <c r="A107" s="83" t="s">
        <v>729</v>
      </c>
      <c r="B107" s="84" t="s">
        <v>4</v>
      </c>
      <c r="C107" s="175" t="s">
        <v>36</v>
      </c>
      <c r="D107" s="171">
        <f>SUM(D108:D110)</f>
        <v>0</v>
      </c>
      <c r="E107" s="171">
        <f t="shared" ref="E107:R107" si="70">SUM(E108:E110)</f>
        <v>0</v>
      </c>
      <c r="F107" s="171">
        <f t="shared" si="70"/>
        <v>0</v>
      </c>
      <c r="G107" s="162">
        <f t="shared" si="70"/>
        <v>0</v>
      </c>
      <c r="H107" s="162">
        <f t="shared" si="70"/>
        <v>0</v>
      </c>
      <c r="I107" s="162">
        <f t="shared" si="70"/>
        <v>0</v>
      </c>
      <c r="J107" s="162">
        <f t="shared" si="70"/>
        <v>0</v>
      </c>
      <c r="K107" s="162">
        <f t="shared" si="70"/>
        <v>0</v>
      </c>
      <c r="L107" s="171">
        <f t="shared" si="70"/>
        <v>0</v>
      </c>
      <c r="M107" s="261">
        <f t="shared" si="70"/>
        <v>0</v>
      </c>
      <c r="N107" s="162">
        <f t="shared" si="70"/>
        <v>0</v>
      </c>
      <c r="O107" s="162">
        <f t="shared" si="70"/>
        <v>0</v>
      </c>
      <c r="P107" s="162">
        <f t="shared" si="70"/>
        <v>0</v>
      </c>
      <c r="Q107" s="162">
        <f t="shared" si="70"/>
        <v>0</v>
      </c>
      <c r="R107" s="162">
        <f t="shared" si="70"/>
        <v>0</v>
      </c>
      <c r="S107" s="171">
        <f t="shared" ref="S107:AX107" si="71">SUM(S108:S110)</f>
        <v>0</v>
      </c>
      <c r="T107" s="261">
        <f t="shared" si="71"/>
        <v>0</v>
      </c>
      <c r="U107" s="162">
        <f t="shared" si="71"/>
        <v>0</v>
      </c>
      <c r="V107" s="162">
        <f t="shared" si="71"/>
        <v>0</v>
      </c>
      <c r="W107" s="162">
        <f t="shared" si="71"/>
        <v>0</v>
      </c>
      <c r="X107" s="162">
        <f t="shared" si="71"/>
        <v>0</v>
      </c>
      <c r="Y107" s="162">
        <f t="shared" si="71"/>
        <v>0</v>
      </c>
      <c r="Z107" s="171">
        <f t="shared" si="71"/>
        <v>0</v>
      </c>
      <c r="AA107" s="171">
        <f t="shared" si="71"/>
        <v>0</v>
      </c>
      <c r="AB107" s="162">
        <f t="shared" si="71"/>
        <v>0</v>
      </c>
      <c r="AC107" s="162">
        <f t="shared" si="71"/>
        <v>0</v>
      </c>
      <c r="AD107" s="162">
        <f t="shared" si="71"/>
        <v>0</v>
      </c>
      <c r="AE107" s="162">
        <f t="shared" si="71"/>
        <v>0</v>
      </c>
      <c r="AF107" s="162">
        <f t="shared" si="71"/>
        <v>0</v>
      </c>
      <c r="AG107" s="171">
        <f t="shared" si="71"/>
        <v>0</v>
      </c>
      <c r="AH107" s="171">
        <f t="shared" si="71"/>
        <v>0</v>
      </c>
      <c r="AI107" s="162">
        <f t="shared" si="71"/>
        <v>0</v>
      </c>
      <c r="AJ107" s="162">
        <f t="shared" si="71"/>
        <v>0</v>
      </c>
      <c r="AK107" s="162">
        <f t="shared" si="71"/>
        <v>0</v>
      </c>
      <c r="AL107" s="162">
        <f t="shared" si="71"/>
        <v>0</v>
      </c>
      <c r="AM107" s="162">
        <f t="shared" si="71"/>
        <v>0</v>
      </c>
      <c r="AN107" s="176">
        <f t="shared" si="71"/>
        <v>0</v>
      </c>
      <c r="AO107" s="171">
        <f t="shared" si="71"/>
        <v>0</v>
      </c>
      <c r="AP107" s="162">
        <f t="shared" si="71"/>
        <v>0</v>
      </c>
      <c r="AQ107" s="162">
        <f t="shared" si="71"/>
        <v>0</v>
      </c>
      <c r="AR107" s="162">
        <f t="shared" si="71"/>
        <v>0</v>
      </c>
      <c r="AS107" s="162">
        <f t="shared" si="71"/>
        <v>0</v>
      </c>
      <c r="AT107" s="162">
        <f t="shared" si="71"/>
        <v>0</v>
      </c>
      <c r="AU107" s="171">
        <f t="shared" si="71"/>
        <v>0</v>
      </c>
      <c r="AV107" s="171">
        <f t="shared" si="71"/>
        <v>0</v>
      </c>
      <c r="AW107" s="162">
        <f t="shared" si="71"/>
        <v>0</v>
      </c>
      <c r="AX107" s="162">
        <f t="shared" si="71"/>
        <v>0</v>
      </c>
      <c r="AY107" s="162">
        <f t="shared" ref="AY107:BW107" si="72">SUM(AY108:AY110)</f>
        <v>0</v>
      </c>
      <c r="AZ107" s="162">
        <f t="shared" si="72"/>
        <v>0</v>
      </c>
      <c r="BA107" s="162">
        <f t="shared" si="72"/>
        <v>0</v>
      </c>
      <c r="BB107" s="171">
        <f t="shared" si="72"/>
        <v>0</v>
      </c>
      <c r="BC107" s="171">
        <f t="shared" si="72"/>
        <v>0</v>
      </c>
      <c r="BD107" s="162">
        <f t="shared" si="72"/>
        <v>0</v>
      </c>
      <c r="BE107" s="162">
        <f t="shared" si="72"/>
        <v>0</v>
      </c>
      <c r="BF107" s="162">
        <f t="shared" si="72"/>
        <v>0</v>
      </c>
      <c r="BG107" s="162">
        <f t="shared" si="72"/>
        <v>0</v>
      </c>
      <c r="BH107" s="162">
        <f t="shared" si="72"/>
        <v>0</v>
      </c>
      <c r="BI107" s="171">
        <f t="shared" si="72"/>
        <v>0</v>
      </c>
      <c r="BJ107" s="171">
        <f t="shared" si="72"/>
        <v>0</v>
      </c>
      <c r="BK107" s="162">
        <f t="shared" si="72"/>
        <v>0</v>
      </c>
      <c r="BL107" s="162">
        <f t="shared" si="72"/>
        <v>0</v>
      </c>
      <c r="BM107" s="162">
        <f t="shared" si="72"/>
        <v>0</v>
      </c>
      <c r="BN107" s="162">
        <f t="shared" si="72"/>
        <v>0</v>
      </c>
      <c r="BO107" s="162">
        <f t="shared" si="72"/>
        <v>0</v>
      </c>
      <c r="BP107" s="171">
        <f t="shared" si="72"/>
        <v>0</v>
      </c>
      <c r="BQ107" s="171">
        <f t="shared" si="72"/>
        <v>0</v>
      </c>
      <c r="BR107" s="162">
        <f t="shared" si="72"/>
        <v>0</v>
      </c>
      <c r="BS107" s="162">
        <f t="shared" si="72"/>
        <v>0</v>
      </c>
      <c r="BT107" s="162">
        <f t="shared" si="72"/>
        <v>0</v>
      </c>
      <c r="BU107" s="162">
        <f t="shared" si="72"/>
        <v>0</v>
      </c>
      <c r="BV107" s="162">
        <f t="shared" si="72"/>
        <v>0</v>
      </c>
      <c r="BW107" s="171">
        <f t="shared" si="72"/>
        <v>0</v>
      </c>
      <c r="BX107" s="233">
        <f t="shared" si="54"/>
        <v>0</v>
      </c>
      <c r="BY107" s="171">
        <f>SUM(BY108:BY110)</f>
        <v>0</v>
      </c>
      <c r="BZ107" s="155" t="s">
        <v>135</v>
      </c>
      <c r="CA107" s="155"/>
    </row>
    <row r="108" spans="1:79" s="6" customFormat="1" ht="25.5" hidden="1" x14ac:dyDescent="0.2">
      <c r="A108" s="77" t="s">
        <v>729</v>
      </c>
      <c r="B108" s="80" t="s">
        <v>922</v>
      </c>
      <c r="C108" s="93"/>
      <c r="D108" s="131"/>
      <c r="E108" s="131"/>
      <c r="F108" s="131"/>
      <c r="G108" s="130"/>
      <c r="H108" s="130"/>
      <c r="I108" s="130"/>
      <c r="J108" s="130"/>
      <c r="K108" s="130"/>
      <c r="L108" s="131"/>
      <c r="M108" s="261"/>
      <c r="N108" s="130"/>
      <c r="O108" s="130"/>
      <c r="P108" s="130"/>
      <c r="Q108" s="130"/>
      <c r="R108" s="130"/>
      <c r="S108" s="131"/>
      <c r="T108" s="261"/>
      <c r="U108" s="130"/>
      <c r="V108" s="130"/>
      <c r="W108" s="130"/>
      <c r="X108" s="130"/>
      <c r="Y108" s="130"/>
      <c r="Z108" s="131"/>
      <c r="AA108" s="131"/>
      <c r="AB108" s="130"/>
      <c r="AC108" s="130"/>
      <c r="AD108" s="130"/>
      <c r="AE108" s="130"/>
      <c r="AF108" s="130"/>
      <c r="AG108" s="131"/>
      <c r="AH108" s="131"/>
      <c r="AI108" s="130"/>
      <c r="AJ108" s="130"/>
      <c r="AK108" s="130"/>
      <c r="AL108" s="130"/>
      <c r="AM108" s="130"/>
      <c r="AN108" s="176"/>
      <c r="AO108" s="131"/>
      <c r="AP108" s="130"/>
      <c r="AQ108" s="130"/>
      <c r="AR108" s="130"/>
      <c r="AS108" s="130"/>
      <c r="AT108" s="130"/>
      <c r="AU108" s="131"/>
      <c r="AV108" s="131"/>
      <c r="AW108" s="130"/>
      <c r="AX108" s="130"/>
      <c r="AY108" s="130"/>
      <c r="AZ108" s="130"/>
      <c r="BA108" s="130"/>
      <c r="BB108" s="131"/>
      <c r="BC108" s="131"/>
      <c r="BD108" s="130"/>
      <c r="BE108" s="130"/>
      <c r="BF108" s="130"/>
      <c r="BG108" s="130"/>
      <c r="BH108" s="130"/>
      <c r="BI108" s="131"/>
      <c r="BJ108" s="131"/>
      <c r="BK108" s="130"/>
      <c r="BL108" s="130"/>
      <c r="BM108" s="130"/>
      <c r="BN108" s="130"/>
      <c r="BO108" s="130"/>
      <c r="BP108" s="131"/>
      <c r="BQ108" s="131"/>
      <c r="BR108" s="130"/>
      <c r="BS108" s="130"/>
      <c r="BT108" s="130"/>
      <c r="BU108" s="130"/>
      <c r="BV108" s="130"/>
      <c r="BW108" s="131"/>
      <c r="BX108" s="228">
        <f t="shared" si="54"/>
        <v>0</v>
      </c>
      <c r="BY108" s="131"/>
      <c r="BZ108" s="92" t="s">
        <v>135</v>
      </c>
      <c r="CA108" s="92"/>
    </row>
    <row r="109" spans="1:79" s="6" customFormat="1" ht="25.5" hidden="1" x14ac:dyDescent="0.2">
      <c r="A109" s="77" t="s">
        <v>729</v>
      </c>
      <c r="B109" s="80" t="s">
        <v>922</v>
      </c>
      <c r="C109" s="93"/>
      <c r="D109" s="131"/>
      <c r="E109" s="131"/>
      <c r="F109" s="131"/>
      <c r="G109" s="130"/>
      <c r="H109" s="130"/>
      <c r="I109" s="130"/>
      <c r="J109" s="130"/>
      <c r="K109" s="130"/>
      <c r="L109" s="131"/>
      <c r="M109" s="261"/>
      <c r="N109" s="130"/>
      <c r="O109" s="130"/>
      <c r="P109" s="130"/>
      <c r="Q109" s="130"/>
      <c r="R109" s="130"/>
      <c r="S109" s="131"/>
      <c r="T109" s="261"/>
      <c r="U109" s="130"/>
      <c r="V109" s="130"/>
      <c r="W109" s="130"/>
      <c r="X109" s="130"/>
      <c r="Y109" s="130"/>
      <c r="Z109" s="131"/>
      <c r="AA109" s="131"/>
      <c r="AB109" s="130"/>
      <c r="AC109" s="130"/>
      <c r="AD109" s="130"/>
      <c r="AE109" s="130"/>
      <c r="AF109" s="130"/>
      <c r="AG109" s="131"/>
      <c r="AH109" s="131"/>
      <c r="AI109" s="130"/>
      <c r="AJ109" s="130"/>
      <c r="AK109" s="130"/>
      <c r="AL109" s="130"/>
      <c r="AM109" s="130"/>
      <c r="AN109" s="176"/>
      <c r="AO109" s="131"/>
      <c r="AP109" s="130"/>
      <c r="AQ109" s="130"/>
      <c r="AR109" s="130"/>
      <c r="AS109" s="130"/>
      <c r="AT109" s="130"/>
      <c r="AU109" s="131"/>
      <c r="AV109" s="131"/>
      <c r="AW109" s="130"/>
      <c r="AX109" s="130"/>
      <c r="AY109" s="130"/>
      <c r="AZ109" s="130"/>
      <c r="BA109" s="130"/>
      <c r="BB109" s="131"/>
      <c r="BC109" s="131"/>
      <c r="BD109" s="130"/>
      <c r="BE109" s="130"/>
      <c r="BF109" s="130"/>
      <c r="BG109" s="130"/>
      <c r="BH109" s="130"/>
      <c r="BI109" s="131"/>
      <c r="BJ109" s="131"/>
      <c r="BK109" s="130"/>
      <c r="BL109" s="130"/>
      <c r="BM109" s="130"/>
      <c r="BN109" s="130"/>
      <c r="BO109" s="130"/>
      <c r="BP109" s="131"/>
      <c r="BQ109" s="131"/>
      <c r="BR109" s="130"/>
      <c r="BS109" s="130"/>
      <c r="BT109" s="130"/>
      <c r="BU109" s="130"/>
      <c r="BV109" s="130"/>
      <c r="BW109" s="131"/>
      <c r="BX109" s="228">
        <f t="shared" si="54"/>
        <v>0</v>
      </c>
      <c r="BY109" s="131"/>
      <c r="BZ109" s="92" t="s">
        <v>135</v>
      </c>
      <c r="CA109" s="92"/>
    </row>
    <row r="110" spans="1:79" s="6" customFormat="1" ht="12.75" hidden="1" x14ac:dyDescent="0.2">
      <c r="A110" s="77" t="s">
        <v>85</v>
      </c>
      <c r="B110" s="78" t="s">
        <v>85</v>
      </c>
      <c r="C110" s="93"/>
      <c r="D110" s="131"/>
      <c r="E110" s="131"/>
      <c r="F110" s="131"/>
      <c r="G110" s="130"/>
      <c r="H110" s="130"/>
      <c r="I110" s="130"/>
      <c r="J110" s="130"/>
      <c r="K110" s="130"/>
      <c r="L110" s="131"/>
      <c r="M110" s="261"/>
      <c r="N110" s="130"/>
      <c r="O110" s="130"/>
      <c r="P110" s="130"/>
      <c r="Q110" s="130"/>
      <c r="R110" s="130"/>
      <c r="S110" s="131"/>
      <c r="T110" s="261"/>
      <c r="U110" s="130"/>
      <c r="V110" s="130"/>
      <c r="W110" s="130"/>
      <c r="X110" s="130"/>
      <c r="Y110" s="130"/>
      <c r="Z110" s="131"/>
      <c r="AA110" s="131"/>
      <c r="AB110" s="130"/>
      <c r="AC110" s="130"/>
      <c r="AD110" s="130"/>
      <c r="AE110" s="130"/>
      <c r="AF110" s="130"/>
      <c r="AG110" s="131"/>
      <c r="AH110" s="131"/>
      <c r="AI110" s="130"/>
      <c r="AJ110" s="130"/>
      <c r="AK110" s="130"/>
      <c r="AL110" s="130"/>
      <c r="AM110" s="130"/>
      <c r="AN110" s="176"/>
      <c r="AO110" s="131"/>
      <c r="AP110" s="130"/>
      <c r="AQ110" s="130"/>
      <c r="AR110" s="130"/>
      <c r="AS110" s="130"/>
      <c r="AT110" s="130"/>
      <c r="AU110" s="131"/>
      <c r="AV110" s="131"/>
      <c r="AW110" s="130"/>
      <c r="AX110" s="130"/>
      <c r="AY110" s="130"/>
      <c r="AZ110" s="130"/>
      <c r="BA110" s="130"/>
      <c r="BB110" s="131"/>
      <c r="BC110" s="131"/>
      <c r="BD110" s="130"/>
      <c r="BE110" s="130"/>
      <c r="BF110" s="130"/>
      <c r="BG110" s="130"/>
      <c r="BH110" s="130"/>
      <c r="BI110" s="131"/>
      <c r="BJ110" s="131"/>
      <c r="BK110" s="130"/>
      <c r="BL110" s="130"/>
      <c r="BM110" s="130"/>
      <c r="BN110" s="130"/>
      <c r="BO110" s="130"/>
      <c r="BP110" s="131"/>
      <c r="BQ110" s="131"/>
      <c r="BR110" s="130"/>
      <c r="BS110" s="130"/>
      <c r="BT110" s="130"/>
      <c r="BU110" s="130"/>
      <c r="BV110" s="130"/>
      <c r="BW110" s="131"/>
      <c r="BX110" s="228">
        <f t="shared" si="54"/>
        <v>0</v>
      </c>
      <c r="BY110" s="131"/>
      <c r="BZ110" s="92" t="s">
        <v>135</v>
      </c>
      <c r="CA110" s="92"/>
    </row>
    <row r="111" spans="1:79" s="6" customFormat="1" ht="38.450000000000003" hidden="1" customHeight="1" x14ac:dyDescent="0.2">
      <c r="A111" s="83" t="s">
        <v>732</v>
      </c>
      <c r="B111" s="84" t="s">
        <v>5</v>
      </c>
      <c r="C111" s="175" t="s">
        <v>36</v>
      </c>
      <c r="D111" s="171">
        <f>SUM(D112:D114)</f>
        <v>0</v>
      </c>
      <c r="E111" s="171">
        <f t="shared" ref="E111:R111" si="73">SUM(E112:E114)</f>
        <v>0</v>
      </c>
      <c r="F111" s="171">
        <f t="shared" si="73"/>
        <v>0</v>
      </c>
      <c r="G111" s="162">
        <f t="shared" si="73"/>
        <v>0</v>
      </c>
      <c r="H111" s="162">
        <f t="shared" si="73"/>
        <v>0</v>
      </c>
      <c r="I111" s="162">
        <f t="shared" si="73"/>
        <v>0</v>
      </c>
      <c r="J111" s="162">
        <f t="shared" si="73"/>
        <v>0</v>
      </c>
      <c r="K111" s="162">
        <f t="shared" si="73"/>
        <v>0</v>
      </c>
      <c r="L111" s="171">
        <f t="shared" si="73"/>
        <v>0</v>
      </c>
      <c r="M111" s="261">
        <f t="shared" si="73"/>
        <v>0</v>
      </c>
      <c r="N111" s="162">
        <f t="shared" si="73"/>
        <v>0</v>
      </c>
      <c r="O111" s="162">
        <f t="shared" si="73"/>
        <v>0</v>
      </c>
      <c r="P111" s="162">
        <f t="shared" si="73"/>
        <v>0</v>
      </c>
      <c r="Q111" s="162">
        <f t="shared" si="73"/>
        <v>0</v>
      </c>
      <c r="R111" s="162">
        <f t="shared" si="73"/>
        <v>0</v>
      </c>
      <c r="S111" s="171">
        <f t="shared" ref="S111:AX111" si="74">SUM(S112:S114)</f>
        <v>0</v>
      </c>
      <c r="T111" s="261">
        <f t="shared" si="74"/>
        <v>0</v>
      </c>
      <c r="U111" s="162">
        <f t="shared" si="74"/>
        <v>0</v>
      </c>
      <c r="V111" s="162">
        <f t="shared" si="74"/>
        <v>0</v>
      </c>
      <c r="W111" s="162">
        <f t="shared" si="74"/>
        <v>0</v>
      </c>
      <c r="X111" s="162">
        <f t="shared" si="74"/>
        <v>0</v>
      </c>
      <c r="Y111" s="162">
        <f t="shared" si="74"/>
        <v>0</v>
      </c>
      <c r="Z111" s="171">
        <f t="shared" si="74"/>
        <v>0</v>
      </c>
      <c r="AA111" s="171">
        <f t="shared" si="74"/>
        <v>0</v>
      </c>
      <c r="AB111" s="162">
        <f t="shared" si="74"/>
        <v>0</v>
      </c>
      <c r="AC111" s="162">
        <f t="shared" si="74"/>
        <v>0</v>
      </c>
      <c r="AD111" s="162">
        <f t="shared" si="74"/>
        <v>0</v>
      </c>
      <c r="AE111" s="162">
        <f t="shared" si="74"/>
        <v>0</v>
      </c>
      <c r="AF111" s="162">
        <f t="shared" si="74"/>
        <v>0</v>
      </c>
      <c r="AG111" s="171">
        <f t="shared" si="74"/>
        <v>0</v>
      </c>
      <c r="AH111" s="171">
        <f t="shared" si="74"/>
        <v>0</v>
      </c>
      <c r="AI111" s="162">
        <f t="shared" si="74"/>
        <v>0</v>
      </c>
      <c r="AJ111" s="162">
        <f t="shared" si="74"/>
        <v>0</v>
      </c>
      <c r="AK111" s="162">
        <f t="shared" si="74"/>
        <v>0</v>
      </c>
      <c r="AL111" s="162">
        <f t="shared" si="74"/>
        <v>0</v>
      </c>
      <c r="AM111" s="162">
        <f t="shared" si="74"/>
        <v>0</v>
      </c>
      <c r="AN111" s="176">
        <f t="shared" si="74"/>
        <v>0</v>
      </c>
      <c r="AO111" s="171">
        <f t="shared" si="74"/>
        <v>0</v>
      </c>
      <c r="AP111" s="162">
        <f t="shared" si="74"/>
        <v>0</v>
      </c>
      <c r="AQ111" s="162">
        <f t="shared" si="74"/>
        <v>0</v>
      </c>
      <c r="AR111" s="162">
        <f t="shared" si="74"/>
        <v>0</v>
      </c>
      <c r="AS111" s="162">
        <f t="shared" si="74"/>
        <v>0</v>
      </c>
      <c r="AT111" s="162">
        <f t="shared" si="74"/>
        <v>0</v>
      </c>
      <c r="AU111" s="171">
        <f t="shared" si="74"/>
        <v>0</v>
      </c>
      <c r="AV111" s="171">
        <f t="shared" si="74"/>
        <v>0</v>
      </c>
      <c r="AW111" s="162">
        <f t="shared" si="74"/>
        <v>0</v>
      </c>
      <c r="AX111" s="162">
        <f t="shared" si="74"/>
        <v>0</v>
      </c>
      <c r="AY111" s="162">
        <f t="shared" ref="AY111:BW111" si="75">SUM(AY112:AY114)</f>
        <v>0</v>
      </c>
      <c r="AZ111" s="162">
        <f t="shared" si="75"/>
        <v>0</v>
      </c>
      <c r="BA111" s="162">
        <f t="shared" si="75"/>
        <v>0</v>
      </c>
      <c r="BB111" s="171">
        <f t="shared" si="75"/>
        <v>0</v>
      </c>
      <c r="BC111" s="171">
        <f t="shared" si="75"/>
        <v>0</v>
      </c>
      <c r="BD111" s="162">
        <f t="shared" si="75"/>
        <v>0</v>
      </c>
      <c r="BE111" s="162">
        <f t="shared" si="75"/>
        <v>0</v>
      </c>
      <c r="BF111" s="162">
        <f t="shared" si="75"/>
        <v>0</v>
      </c>
      <c r="BG111" s="162">
        <f t="shared" si="75"/>
        <v>0</v>
      </c>
      <c r="BH111" s="162">
        <f t="shared" si="75"/>
        <v>0</v>
      </c>
      <c r="BI111" s="171">
        <f t="shared" si="75"/>
        <v>0</v>
      </c>
      <c r="BJ111" s="171">
        <f t="shared" si="75"/>
        <v>0</v>
      </c>
      <c r="BK111" s="162">
        <f t="shared" si="75"/>
        <v>0</v>
      </c>
      <c r="BL111" s="162">
        <f t="shared" si="75"/>
        <v>0</v>
      </c>
      <c r="BM111" s="162">
        <f t="shared" si="75"/>
        <v>0</v>
      </c>
      <c r="BN111" s="162">
        <f t="shared" si="75"/>
        <v>0</v>
      </c>
      <c r="BO111" s="162">
        <f t="shared" si="75"/>
        <v>0</v>
      </c>
      <c r="BP111" s="171">
        <f t="shared" si="75"/>
        <v>0</v>
      </c>
      <c r="BQ111" s="171">
        <f t="shared" si="75"/>
        <v>0</v>
      </c>
      <c r="BR111" s="162">
        <f t="shared" si="75"/>
        <v>0</v>
      </c>
      <c r="BS111" s="162">
        <f t="shared" si="75"/>
        <v>0</v>
      </c>
      <c r="BT111" s="162">
        <f t="shared" si="75"/>
        <v>0</v>
      </c>
      <c r="BU111" s="162">
        <f t="shared" si="75"/>
        <v>0</v>
      </c>
      <c r="BV111" s="162">
        <f t="shared" si="75"/>
        <v>0</v>
      </c>
      <c r="BW111" s="171">
        <f t="shared" si="75"/>
        <v>0</v>
      </c>
      <c r="BX111" s="233">
        <f t="shared" si="54"/>
        <v>0</v>
      </c>
      <c r="BY111" s="171">
        <f>SUM(BY112:BY114)</f>
        <v>0</v>
      </c>
      <c r="BZ111" s="155" t="s">
        <v>135</v>
      </c>
      <c r="CA111" s="155"/>
    </row>
    <row r="112" spans="1:79" s="6" customFormat="1" ht="25.5" hidden="1" x14ac:dyDescent="0.2">
      <c r="A112" s="77" t="s">
        <v>732</v>
      </c>
      <c r="B112" s="80" t="s">
        <v>922</v>
      </c>
      <c r="C112" s="93"/>
      <c r="D112" s="131"/>
      <c r="E112" s="131"/>
      <c r="F112" s="131"/>
      <c r="G112" s="130"/>
      <c r="H112" s="130"/>
      <c r="I112" s="130"/>
      <c r="J112" s="130"/>
      <c r="K112" s="130"/>
      <c r="L112" s="131"/>
      <c r="M112" s="261"/>
      <c r="N112" s="130"/>
      <c r="O112" s="130"/>
      <c r="P112" s="130"/>
      <c r="Q112" s="130"/>
      <c r="R112" s="130"/>
      <c r="S112" s="131"/>
      <c r="T112" s="261"/>
      <c r="U112" s="130"/>
      <c r="V112" s="130"/>
      <c r="W112" s="130"/>
      <c r="X112" s="130"/>
      <c r="Y112" s="130"/>
      <c r="Z112" s="131"/>
      <c r="AA112" s="131"/>
      <c r="AB112" s="130"/>
      <c r="AC112" s="130"/>
      <c r="AD112" s="130"/>
      <c r="AE112" s="130"/>
      <c r="AF112" s="130"/>
      <c r="AG112" s="131"/>
      <c r="AH112" s="131"/>
      <c r="AI112" s="130"/>
      <c r="AJ112" s="130"/>
      <c r="AK112" s="130"/>
      <c r="AL112" s="130"/>
      <c r="AM112" s="130"/>
      <c r="AN112" s="176"/>
      <c r="AO112" s="131"/>
      <c r="AP112" s="130"/>
      <c r="AQ112" s="130"/>
      <c r="AR112" s="130"/>
      <c r="AS112" s="130"/>
      <c r="AT112" s="130"/>
      <c r="AU112" s="131"/>
      <c r="AV112" s="131"/>
      <c r="AW112" s="130"/>
      <c r="AX112" s="130"/>
      <c r="AY112" s="130"/>
      <c r="AZ112" s="130"/>
      <c r="BA112" s="130"/>
      <c r="BB112" s="131"/>
      <c r="BC112" s="131"/>
      <c r="BD112" s="130"/>
      <c r="BE112" s="130"/>
      <c r="BF112" s="130"/>
      <c r="BG112" s="130"/>
      <c r="BH112" s="130"/>
      <c r="BI112" s="131"/>
      <c r="BJ112" s="131"/>
      <c r="BK112" s="130"/>
      <c r="BL112" s="130"/>
      <c r="BM112" s="130"/>
      <c r="BN112" s="130"/>
      <c r="BO112" s="130"/>
      <c r="BP112" s="131"/>
      <c r="BQ112" s="131"/>
      <c r="BR112" s="130"/>
      <c r="BS112" s="130"/>
      <c r="BT112" s="130"/>
      <c r="BU112" s="130"/>
      <c r="BV112" s="130"/>
      <c r="BW112" s="131"/>
      <c r="BX112" s="228">
        <f t="shared" si="54"/>
        <v>0</v>
      </c>
      <c r="BY112" s="131"/>
      <c r="BZ112" s="92" t="s">
        <v>135</v>
      </c>
      <c r="CA112" s="92"/>
    </row>
    <row r="113" spans="1:79" s="6" customFormat="1" ht="25.5" hidden="1" x14ac:dyDescent="0.2">
      <c r="A113" s="77" t="s">
        <v>732</v>
      </c>
      <c r="B113" s="80" t="s">
        <v>922</v>
      </c>
      <c r="C113" s="93"/>
      <c r="D113" s="131"/>
      <c r="E113" s="131"/>
      <c r="F113" s="131"/>
      <c r="G113" s="130"/>
      <c r="H113" s="130"/>
      <c r="I113" s="130"/>
      <c r="J113" s="130"/>
      <c r="K113" s="130"/>
      <c r="L113" s="131"/>
      <c r="M113" s="261"/>
      <c r="N113" s="130"/>
      <c r="O113" s="130"/>
      <c r="P113" s="130"/>
      <c r="Q113" s="130"/>
      <c r="R113" s="130"/>
      <c r="S113" s="131"/>
      <c r="T113" s="261"/>
      <c r="U113" s="130"/>
      <c r="V113" s="130"/>
      <c r="W113" s="130"/>
      <c r="X113" s="130"/>
      <c r="Y113" s="130"/>
      <c r="Z113" s="131"/>
      <c r="AA113" s="131"/>
      <c r="AB113" s="130"/>
      <c r="AC113" s="130"/>
      <c r="AD113" s="130"/>
      <c r="AE113" s="130"/>
      <c r="AF113" s="130"/>
      <c r="AG113" s="131"/>
      <c r="AH113" s="131"/>
      <c r="AI113" s="130"/>
      <c r="AJ113" s="130"/>
      <c r="AK113" s="130"/>
      <c r="AL113" s="130"/>
      <c r="AM113" s="130"/>
      <c r="AN113" s="176"/>
      <c r="AO113" s="131"/>
      <c r="AP113" s="130"/>
      <c r="AQ113" s="130"/>
      <c r="AR113" s="130"/>
      <c r="AS113" s="130"/>
      <c r="AT113" s="130"/>
      <c r="AU113" s="131"/>
      <c r="AV113" s="131"/>
      <c r="AW113" s="130"/>
      <c r="AX113" s="130"/>
      <c r="AY113" s="130"/>
      <c r="AZ113" s="130"/>
      <c r="BA113" s="130"/>
      <c r="BB113" s="131"/>
      <c r="BC113" s="131"/>
      <c r="BD113" s="130"/>
      <c r="BE113" s="130"/>
      <c r="BF113" s="130"/>
      <c r="BG113" s="130"/>
      <c r="BH113" s="130"/>
      <c r="BI113" s="131"/>
      <c r="BJ113" s="131"/>
      <c r="BK113" s="130"/>
      <c r="BL113" s="130"/>
      <c r="BM113" s="130"/>
      <c r="BN113" s="130"/>
      <c r="BO113" s="130"/>
      <c r="BP113" s="131"/>
      <c r="BQ113" s="131"/>
      <c r="BR113" s="130"/>
      <c r="BS113" s="130"/>
      <c r="BT113" s="130"/>
      <c r="BU113" s="130"/>
      <c r="BV113" s="130"/>
      <c r="BW113" s="131"/>
      <c r="BX113" s="228">
        <f t="shared" si="54"/>
        <v>0</v>
      </c>
      <c r="BY113" s="131"/>
      <c r="BZ113" s="92" t="s">
        <v>135</v>
      </c>
      <c r="CA113" s="92"/>
    </row>
    <row r="114" spans="1:79" s="6" customFormat="1" ht="12.75" hidden="1" x14ac:dyDescent="0.2">
      <c r="A114" s="77" t="s">
        <v>85</v>
      </c>
      <c r="B114" s="78" t="s">
        <v>85</v>
      </c>
      <c r="C114" s="93"/>
      <c r="D114" s="131"/>
      <c r="E114" s="131"/>
      <c r="F114" s="131"/>
      <c r="G114" s="130"/>
      <c r="H114" s="130"/>
      <c r="I114" s="130"/>
      <c r="J114" s="130"/>
      <c r="K114" s="130"/>
      <c r="L114" s="131"/>
      <c r="M114" s="261"/>
      <c r="N114" s="130"/>
      <c r="O114" s="130"/>
      <c r="P114" s="130"/>
      <c r="Q114" s="130"/>
      <c r="R114" s="130"/>
      <c r="S114" s="131"/>
      <c r="T114" s="261"/>
      <c r="U114" s="130"/>
      <c r="V114" s="130"/>
      <c r="W114" s="130"/>
      <c r="X114" s="130"/>
      <c r="Y114" s="130"/>
      <c r="Z114" s="131"/>
      <c r="AA114" s="131"/>
      <c r="AB114" s="130"/>
      <c r="AC114" s="130"/>
      <c r="AD114" s="130"/>
      <c r="AE114" s="130"/>
      <c r="AF114" s="130"/>
      <c r="AG114" s="131"/>
      <c r="AH114" s="131"/>
      <c r="AI114" s="130"/>
      <c r="AJ114" s="130"/>
      <c r="AK114" s="130"/>
      <c r="AL114" s="130"/>
      <c r="AM114" s="130"/>
      <c r="AN114" s="176"/>
      <c r="AO114" s="131"/>
      <c r="AP114" s="130"/>
      <c r="AQ114" s="130"/>
      <c r="AR114" s="130"/>
      <c r="AS114" s="130"/>
      <c r="AT114" s="130"/>
      <c r="AU114" s="131"/>
      <c r="AV114" s="131"/>
      <c r="AW114" s="130"/>
      <c r="AX114" s="130"/>
      <c r="AY114" s="130"/>
      <c r="AZ114" s="130"/>
      <c r="BA114" s="130"/>
      <c r="BB114" s="131"/>
      <c r="BC114" s="131"/>
      <c r="BD114" s="130"/>
      <c r="BE114" s="130"/>
      <c r="BF114" s="130"/>
      <c r="BG114" s="130"/>
      <c r="BH114" s="130"/>
      <c r="BI114" s="131"/>
      <c r="BJ114" s="131"/>
      <c r="BK114" s="130"/>
      <c r="BL114" s="130"/>
      <c r="BM114" s="130"/>
      <c r="BN114" s="130"/>
      <c r="BO114" s="130"/>
      <c r="BP114" s="131"/>
      <c r="BQ114" s="131"/>
      <c r="BR114" s="130"/>
      <c r="BS114" s="130"/>
      <c r="BT114" s="130"/>
      <c r="BU114" s="130"/>
      <c r="BV114" s="130"/>
      <c r="BW114" s="131"/>
      <c r="BX114" s="228">
        <f t="shared" si="54"/>
        <v>0</v>
      </c>
      <c r="BY114" s="131"/>
      <c r="BZ114" s="92" t="s">
        <v>135</v>
      </c>
      <c r="CA114" s="92"/>
    </row>
    <row r="115" spans="1:79" s="6" customFormat="1" ht="44.45" hidden="1" customHeight="1" x14ac:dyDescent="0.2">
      <c r="A115" s="83" t="s">
        <v>733</v>
      </c>
      <c r="B115" s="84" t="s">
        <v>6</v>
      </c>
      <c r="C115" s="175" t="s">
        <v>36</v>
      </c>
      <c r="D115" s="171">
        <f>SUM(D116:D118)</f>
        <v>0</v>
      </c>
      <c r="E115" s="171">
        <f t="shared" ref="E115:R115" si="76">SUM(E116:E118)</f>
        <v>0</v>
      </c>
      <c r="F115" s="171">
        <f t="shared" si="76"/>
        <v>0</v>
      </c>
      <c r="G115" s="162">
        <f t="shared" si="76"/>
        <v>0</v>
      </c>
      <c r="H115" s="162">
        <f t="shared" si="76"/>
        <v>0</v>
      </c>
      <c r="I115" s="162">
        <f t="shared" si="76"/>
        <v>0</v>
      </c>
      <c r="J115" s="162">
        <f t="shared" si="76"/>
        <v>0</v>
      </c>
      <c r="K115" s="162">
        <f t="shared" si="76"/>
        <v>0</v>
      </c>
      <c r="L115" s="171">
        <f t="shared" si="76"/>
        <v>0</v>
      </c>
      <c r="M115" s="261">
        <f t="shared" si="76"/>
        <v>0</v>
      </c>
      <c r="N115" s="162">
        <f t="shared" si="76"/>
        <v>0</v>
      </c>
      <c r="O115" s="162">
        <f t="shared" si="76"/>
        <v>0</v>
      </c>
      <c r="P115" s="162">
        <f t="shared" si="76"/>
        <v>0</v>
      </c>
      <c r="Q115" s="162">
        <f t="shared" si="76"/>
        <v>0</v>
      </c>
      <c r="R115" s="162">
        <f t="shared" si="76"/>
        <v>0</v>
      </c>
      <c r="S115" s="171">
        <f t="shared" ref="S115:AX115" si="77">SUM(S116:S118)</f>
        <v>0</v>
      </c>
      <c r="T115" s="261">
        <f t="shared" si="77"/>
        <v>0</v>
      </c>
      <c r="U115" s="162">
        <f t="shared" si="77"/>
        <v>0</v>
      </c>
      <c r="V115" s="162">
        <f t="shared" si="77"/>
        <v>0</v>
      </c>
      <c r="W115" s="162">
        <f t="shared" si="77"/>
        <v>0</v>
      </c>
      <c r="X115" s="162">
        <f t="shared" si="77"/>
        <v>0</v>
      </c>
      <c r="Y115" s="162">
        <f t="shared" si="77"/>
        <v>0</v>
      </c>
      <c r="Z115" s="171">
        <f t="shared" si="77"/>
        <v>0</v>
      </c>
      <c r="AA115" s="171">
        <f t="shared" si="77"/>
        <v>0</v>
      </c>
      <c r="AB115" s="162">
        <f t="shared" si="77"/>
        <v>0</v>
      </c>
      <c r="AC115" s="162">
        <f t="shared" si="77"/>
        <v>0</v>
      </c>
      <c r="AD115" s="162">
        <f t="shared" si="77"/>
        <v>0</v>
      </c>
      <c r="AE115" s="162">
        <f t="shared" si="77"/>
        <v>0</v>
      </c>
      <c r="AF115" s="162">
        <f t="shared" si="77"/>
        <v>0</v>
      </c>
      <c r="AG115" s="171">
        <f t="shared" si="77"/>
        <v>0</v>
      </c>
      <c r="AH115" s="171">
        <f t="shared" si="77"/>
        <v>0</v>
      </c>
      <c r="AI115" s="162">
        <f t="shared" si="77"/>
        <v>0</v>
      </c>
      <c r="AJ115" s="162">
        <f t="shared" si="77"/>
        <v>0</v>
      </c>
      <c r="AK115" s="162">
        <f t="shared" si="77"/>
        <v>0</v>
      </c>
      <c r="AL115" s="162">
        <f t="shared" si="77"/>
        <v>0</v>
      </c>
      <c r="AM115" s="162">
        <f t="shared" si="77"/>
        <v>0</v>
      </c>
      <c r="AN115" s="176">
        <f t="shared" si="77"/>
        <v>0</v>
      </c>
      <c r="AO115" s="171">
        <f t="shared" si="77"/>
        <v>0</v>
      </c>
      <c r="AP115" s="162">
        <f t="shared" si="77"/>
        <v>0</v>
      </c>
      <c r="AQ115" s="162">
        <f t="shared" si="77"/>
        <v>0</v>
      </c>
      <c r="AR115" s="162">
        <f t="shared" si="77"/>
        <v>0</v>
      </c>
      <c r="AS115" s="162">
        <f t="shared" si="77"/>
        <v>0</v>
      </c>
      <c r="AT115" s="162">
        <f t="shared" si="77"/>
        <v>0</v>
      </c>
      <c r="AU115" s="171">
        <f t="shared" si="77"/>
        <v>0</v>
      </c>
      <c r="AV115" s="171">
        <f t="shared" si="77"/>
        <v>0</v>
      </c>
      <c r="AW115" s="162">
        <f t="shared" si="77"/>
        <v>0</v>
      </c>
      <c r="AX115" s="162">
        <f t="shared" si="77"/>
        <v>0</v>
      </c>
      <c r="AY115" s="162">
        <f t="shared" ref="AY115:BW115" si="78">SUM(AY116:AY118)</f>
        <v>0</v>
      </c>
      <c r="AZ115" s="162">
        <f t="shared" si="78"/>
        <v>0</v>
      </c>
      <c r="BA115" s="162">
        <f t="shared" si="78"/>
        <v>0</v>
      </c>
      <c r="BB115" s="171">
        <f t="shared" si="78"/>
        <v>0</v>
      </c>
      <c r="BC115" s="171">
        <f t="shared" si="78"/>
        <v>0</v>
      </c>
      <c r="BD115" s="162">
        <f t="shared" si="78"/>
        <v>0</v>
      </c>
      <c r="BE115" s="162">
        <f t="shared" si="78"/>
        <v>0</v>
      </c>
      <c r="BF115" s="162">
        <f t="shared" si="78"/>
        <v>0</v>
      </c>
      <c r="BG115" s="162">
        <f t="shared" si="78"/>
        <v>0</v>
      </c>
      <c r="BH115" s="162">
        <f t="shared" si="78"/>
        <v>0</v>
      </c>
      <c r="BI115" s="171">
        <f t="shared" si="78"/>
        <v>0</v>
      </c>
      <c r="BJ115" s="171">
        <f t="shared" si="78"/>
        <v>0</v>
      </c>
      <c r="BK115" s="162">
        <f t="shared" si="78"/>
        <v>0</v>
      </c>
      <c r="BL115" s="162">
        <f t="shared" si="78"/>
        <v>0</v>
      </c>
      <c r="BM115" s="162">
        <f t="shared" si="78"/>
        <v>0</v>
      </c>
      <c r="BN115" s="162">
        <f t="shared" si="78"/>
        <v>0</v>
      </c>
      <c r="BO115" s="162">
        <f t="shared" si="78"/>
        <v>0</v>
      </c>
      <c r="BP115" s="171">
        <f t="shared" si="78"/>
        <v>0</v>
      </c>
      <c r="BQ115" s="171">
        <f t="shared" si="78"/>
        <v>0</v>
      </c>
      <c r="BR115" s="162">
        <f t="shared" si="78"/>
        <v>0</v>
      </c>
      <c r="BS115" s="162">
        <f t="shared" si="78"/>
        <v>0</v>
      </c>
      <c r="BT115" s="162">
        <f t="shared" si="78"/>
        <v>0</v>
      </c>
      <c r="BU115" s="162">
        <f t="shared" si="78"/>
        <v>0</v>
      </c>
      <c r="BV115" s="162">
        <f t="shared" si="78"/>
        <v>0</v>
      </c>
      <c r="BW115" s="171">
        <f t="shared" si="78"/>
        <v>0</v>
      </c>
      <c r="BX115" s="233">
        <f t="shared" si="54"/>
        <v>0</v>
      </c>
      <c r="BY115" s="171">
        <f>SUM(BY116:BY118)</f>
        <v>0</v>
      </c>
      <c r="BZ115" s="155" t="s">
        <v>135</v>
      </c>
      <c r="CA115" s="155"/>
    </row>
    <row r="116" spans="1:79" s="6" customFormat="1" ht="25.5" hidden="1" x14ac:dyDescent="0.2">
      <c r="A116" s="77" t="s">
        <v>733</v>
      </c>
      <c r="B116" s="80" t="s">
        <v>922</v>
      </c>
      <c r="C116" s="93"/>
      <c r="D116" s="131"/>
      <c r="E116" s="131"/>
      <c r="F116" s="131"/>
      <c r="G116" s="130"/>
      <c r="H116" s="130"/>
      <c r="I116" s="130"/>
      <c r="J116" s="130"/>
      <c r="K116" s="130"/>
      <c r="L116" s="131"/>
      <c r="M116" s="261"/>
      <c r="N116" s="130"/>
      <c r="O116" s="130"/>
      <c r="P116" s="130"/>
      <c r="Q116" s="130"/>
      <c r="R116" s="130"/>
      <c r="S116" s="131"/>
      <c r="T116" s="261"/>
      <c r="U116" s="130"/>
      <c r="V116" s="130"/>
      <c r="W116" s="130"/>
      <c r="X116" s="130"/>
      <c r="Y116" s="130"/>
      <c r="Z116" s="131"/>
      <c r="AA116" s="131"/>
      <c r="AB116" s="130"/>
      <c r="AC116" s="130"/>
      <c r="AD116" s="130"/>
      <c r="AE116" s="130"/>
      <c r="AF116" s="130"/>
      <c r="AG116" s="131"/>
      <c r="AH116" s="131"/>
      <c r="AI116" s="130"/>
      <c r="AJ116" s="130"/>
      <c r="AK116" s="130"/>
      <c r="AL116" s="130"/>
      <c r="AM116" s="130"/>
      <c r="AN116" s="176"/>
      <c r="AO116" s="131"/>
      <c r="AP116" s="130"/>
      <c r="AQ116" s="130"/>
      <c r="AR116" s="130"/>
      <c r="AS116" s="130"/>
      <c r="AT116" s="130"/>
      <c r="AU116" s="131"/>
      <c r="AV116" s="131"/>
      <c r="AW116" s="130"/>
      <c r="AX116" s="130"/>
      <c r="AY116" s="130"/>
      <c r="AZ116" s="130"/>
      <c r="BA116" s="130"/>
      <c r="BB116" s="131"/>
      <c r="BC116" s="131"/>
      <c r="BD116" s="130"/>
      <c r="BE116" s="130"/>
      <c r="BF116" s="130"/>
      <c r="BG116" s="130"/>
      <c r="BH116" s="130"/>
      <c r="BI116" s="131"/>
      <c r="BJ116" s="131"/>
      <c r="BK116" s="130"/>
      <c r="BL116" s="130"/>
      <c r="BM116" s="130"/>
      <c r="BN116" s="130"/>
      <c r="BO116" s="130"/>
      <c r="BP116" s="131"/>
      <c r="BQ116" s="131"/>
      <c r="BR116" s="130"/>
      <c r="BS116" s="130"/>
      <c r="BT116" s="130"/>
      <c r="BU116" s="130"/>
      <c r="BV116" s="130"/>
      <c r="BW116" s="131"/>
      <c r="BX116" s="228">
        <f t="shared" si="54"/>
        <v>0</v>
      </c>
      <c r="BY116" s="131"/>
      <c r="BZ116" s="92" t="s">
        <v>135</v>
      </c>
      <c r="CA116" s="92"/>
    </row>
    <row r="117" spans="1:79" s="6" customFormat="1" ht="25.5" hidden="1" x14ac:dyDescent="0.2">
      <c r="A117" s="77" t="s">
        <v>733</v>
      </c>
      <c r="B117" s="80" t="s">
        <v>922</v>
      </c>
      <c r="C117" s="93"/>
      <c r="D117" s="131"/>
      <c r="E117" s="131"/>
      <c r="F117" s="131"/>
      <c r="G117" s="130"/>
      <c r="H117" s="130"/>
      <c r="I117" s="130"/>
      <c r="J117" s="130"/>
      <c r="K117" s="130"/>
      <c r="L117" s="131"/>
      <c r="M117" s="261"/>
      <c r="N117" s="130"/>
      <c r="O117" s="130"/>
      <c r="P117" s="130"/>
      <c r="Q117" s="130"/>
      <c r="R117" s="130"/>
      <c r="S117" s="131"/>
      <c r="T117" s="261"/>
      <c r="U117" s="130"/>
      <c r="V117" s="130"/>
      <c r="W117" s="130"/>
      <c r="X117" s="130"/>
      <c r="Y117" s="130"/>
      <c r="Z117" s="131"/>
      <c r="AA117" s="131"/>
      <c r="AB117" s="130"/>
      <c r="AC117" s="130"/>
      <c r="AD117" s="130"/>
      <c r="AE117" s="130"/>
      <c r="AF117" s="130"/>
      <c r="AG117" s="131"/>
      <c r="AH117" s="131"/>
      <c r="AI117" s="130"/>
      <c r="AJ117" s="130"/>
      <c r="AK117" s="130"/>
      <c r="AL117" s="130"/>
      <c r="AM117" s="130"/>
      <c r="AN117" s="176"/>
      <c r="AO117" s="131"/>
      <c r="AP117" s="130"/>
      <c r="AQ117" s="130"/>
      <c r="AR117" s="130"/>
      <c r="AS117" s="130"/>
      <c r="AT117" s="130"/>
      <c r="AU117" s="131"/>
      <c r="AV117" s="131"/>
      <c r="AW117" s="130"/>
      <c r="AX117" s="130"/>
      <c r="AY117" s="130"/>
      <c r="AZ117" s="130"/>
      <c r="BA117" s="130"/>
      <c r="BB117" s="131"/>
      <c r="BC117" s="131"/>
      <c r="BD117" s="130"/>
      <c r="BE117" s="130"/>
      <c r="BF117" s="130"/>
      <c r="BG117" s="130"/>
      <c r="BH117" s="130"/>
      <c r="BI117" s="131"/>
      <c r="BJ117" s="131"/>
      <c r="BK117" s="130"/>
      <c r="BL117" s="130"/>
      <c r="BM117" s="130"/>
      <c r="BN117" s="130"/>
      <c r="BO117" s="130"/>
      <c r="BP117" s="131"/>
      <c r="BQ117" s="131"/>
      <c r="BR117" s="130"/>
      <c r="BS117" s="130"/>
      <c r="BT117" s="130"/>
      <c r="BU117" s="130"/>
      <c r="BV117" s="130"/>
      <c r="BW117" s="131"/>
      <c r="BX117" s="228">
        <f t="shared" si="54"/>
        <v>0</v>
      </c>
      <c r="BY117" s="131"/>
      <c r="BZ117" s="92" t="s">
        <v>135</v>
      </c>
      <c r="CA117" s="92"/>
    </row>
    <row r="118" spans="1:79" s="6" customFormat="1" ht="12.75" hidden="1" x14ac:dyDescent="0.2">
      <c r="A118" s="77" t="s">
        <v>85</v>
      </c>
      <c r="B118" s="78" t="s">
        <v>85</v>
      </c>
      <c r="C118" s="93"/>
      <c r="D118" s="131"/>
      <c r="E118" s="131"/>
      <c r="F118" s="131"/>
      <c r="G118" s="130"/>
      <c r="H118" s="130"/>
      <c r="I118" s="130"/>
      <c r="J118" s="130"/>
      <c r="K118" s="130"/>
      <c r="L118" s="131"/>
      <c r="M118" s="261"/>
      <c r="N118" s="130"/>
      <c r="O118" s="130"/>
      <c r="P118" s="130"/>
      <c r="Q118" s="130"/>
      <c r="R118" s="130"/>
      <c r="S118" s="131"/>
      <c r="T118" s="261"/>
      <c r="U118" s="130"/>
      <c r="V118" s="130"/>
      <c r="W118" s="130"/>
      <c r="X118" s="130"/>
      <c r="Y118" s="130"/>
      <c r="Z118" s="131"/>
      <c r="AA118" s="131"/>
      <c r="AB118" s="130"/>
      <c r="AC118" s="130"/>
      <c r="AD118" s="130"/>
      <c r="AE118" s="130"/>
      <c r="AF118" s="130"/>
      <c r="AG118" s="131"/>
      <c r="AH118" s="131"/>
      <c r="AI118" s="130"/>
      <c r="AJ118" s="130"/>
      <c r="AK118" s="130"/>
      <c r="AL118" s="130"/>
      <c r="AM118" s="130"/>
      <c r="AN118" s="176"/>
      <c r="AO118" s="131"/>
      <c r="AP118" s="130"/>
      <c r="AQ118" s="130"/>
      <c r="AR118" s="130"/>
      <c r="AS118" s="130"/>
      <c r="AT118" s="130"/>
      <c r="AU118" s="131"/>
      <c r="AV118" s="131"/>
      <c r="AW118" s="130"/>
      <c r="AX118" s="130"/>
      <c r="AY118" s="130"/>
      <c r="AZ118" s="130"/>
      <c r="BA118" s="130"/>
      <c r="BB118" s="131"/>
      <c r="BC118" s="131"/>
      <c r="BD118" s="130"/>
      <c r="BE118" s="130"/>
      <c r="BF118" s="130"/>
      <c r="BG118" s="130"/>
      <c r="BH118" s="130"/>
      <c r="BI118" s="131"/>
      <c r="BJ118" s="131"/>
      <c r="BK118" s="130"/>
      <c r="BL118" s="130"/>
      <c r="BM118" s="130"/>
      <c r="BN118" s="130"/>
      <c r="BO118" s="130"/>
      <c r="BP118" s="131"/>
      <c r="BQ118" s="131"/>
      <c r="BR118" s="130"/>
      <c r="BS118" s="130"/>
      <c r="BT118" s="130"/>
      <c r="BU118" s="130"/>
      <c r="BV118" s="130"/>
      <c r="BW118" s="131"/>
      <c r="BX118" s="228">
        <f t="shared" si="54"/>
        <v>0</v>
      </c>
      <c r="BY118" s="131"/>
      <c r="BZ118" s="92" t="s">
        <v>135</v>
      </c>
      <c r="CA118" s="92"/>
    </row>
    <row r="119" spans="1:79" s="6" customFormat="1" ht="37.15" hidden="1" customHeight="1" x14ac:dyDescent="0.2">
      <c r="A119" s="83" t="s">
        <v>734</v>
      </c>
      <c r="B119" s="84" t="s">
        <v>7</v>
      </c>
      <c r="C119" s="175" t="s">
        <v>36</v>
      </c>
      <c r="D119" s="171">
        <f>SUM(D120:D122)</f>
        <v>0</v>
      </c>
      <c r="E119" s="171">
        <f t="shared" ref="E119:R119" si="79">SUM(E120:E122)</f>
        <v>0</v>
      </c>
      <c r="F119" s="171">
        <f t="shared" si="79"/>
        <v>0</v>
      </c>
      <c r="G119" s="162">
        <f t="shared" si="79"/>
        <v>0</v>
      </c>
      <c r="H119" s="162">
        <f t="shared" si="79"/>
        <v>0</v>
      </c>
      <c r="I119" s="162">
        <f t="shared" si="79"/>
        <v>0</v>
      </c>
      <c r="J119" s="162">
        <f t="shared" si="79"/>
        <v>0</v>
      </c>
      <c r="K119" s="162">
        <f t="shared" si="79"/>
        <v>0</v>
      </c>
      <c r="L119" s="171">
        <f t="shared" si="79"/>
        <v>0</v>
      </c>
      <c r="M119" s="261">
        <f t="shared" si="79"/>
        <v>0</v>
      </c>
      <c r="N119" s="162">
        <f t="shared" si="79"/>
        <v>0</v>
      </c>
      <c r="O119" s="162">
        <f t="shared" si="79"/>
        <v>0</v>
      </c>
      <c r="P119" s="162">
        <f t="shared" si="79"/>
        <v>0</v>
      </c>
      <c r="Q119" s="162">
        <f t="shared" si="79"/>
        <v>0</v>
      </c>
      <c r="R119" s="162">
        <f t="shared" si="79"/>
        <v>0</v>
      </c>
      <c r="S119" s="171">
        <f t="shared" ref="S119:AX119" si="80">SUM(S120:S122)</f>
        <v>0</v>
      </c>
      <c r="T119" s="261">
        <f t="shared" si="80"/>
        <v>0</v>
      </c>
      <c r="U119" s="162">
        <f t="shared" si="80"/>
        <v>0</v>
      </c>
      <c r="V119" s="162">
        <f t="shared" si="80"/>
        <v>0</v>
      </c>
      <c r="W119" s="162">
        <f t="shared" si="80"/>
        <v>0</v>
      </c>
      <c r="X119" s="162">
        <f t="shared" si="80"/>
        <v>0</v>
      </c>
      <c r="Y119" s="162">
        <f t="shared" si="80"/>
        <v>0</v>
      </c>
      <c r="Z119" s="171">
        <f t="shared" si="80"/>
        <v>0</v>
      </c>
      <c r="AA119" s="171">
        <f t="shared" si="80"/>
        <v>0</v>
      </c>
      <c r="AB119" s="162">
        <f t="shared" si="80"/>
        <v>0</v>
      </c>
      <c r="AC119" s="162">
        <f t="shared" si="80"/>
        <v>0</v>
      </c>
      <c r="AD119" s="162">
        <f t="shared" si="80"/>
        <v>0</v>
      </c>
      <c r="AE119" s="162">
        <f t="shared" si="80"/>
        <v>0</v>
      </c>
      <c r="AF119" s="162">
        <f t="shared" si="80"/>
        <v>0</v>
      </c>
      <c r="AG119" s="171">
        <f t="shared" si="80"/>
        <v>0</v>
      </c>
      <c r="AH119" s="171">
        <f t="shared" si="80"/>
        <v>0</v>
      </c>
      <c r="AI119" s="162">
        <f t="shared" si="80"/>
        <v>0</v>
      </c>
      <c r="AJ119" s="162">
        <f t="shared" si="80"/>
        <v>0</v>
      </c>
      <c r="AK119" s="162">
        <f t="shared" si="80"/>
        <v>0</v>
      </c>
      <c r="AL119" s="162">
        <f t="shared" si="80"/>
        <v>0</v>
      </c>
      <c r="AM119" s="162">
        <f t="shared" si="80"/>
        <v>0</v>
      </c>
      <c r="AN119" s="176">
        <f t="shared" si="80"/>
        <v>0</v>
      </c>
      <c r="AO119" s="171">
        <f t="shared" si="80"/>
        <v>0</v>
      </c>
      <c r="AP119" s="162">
        <f t="shared" si="80"/>
        <v>0</v>
      </c>
      <c r="AQ119" s="162">
        <f t="shared" si="80"/>
        <v>0</v>
      </c>
      <c r="AR119" s="162">
        <f t="shared" si="80"/>
        <v>0</v>
      </c>
      <c r="AS119" s="162">
        <f t="shared" si="80"/>
        <v>0</v>
      </c>
      <c r="AT119" s="162">
        <f t="shared" si="80"/>
        <v>0</v>
      </c>
      <c r="AU119" s="171">
        <f t="shared" si="80"/>
        <v>0</v>
      </c>
      <c r="AV119" s="171">
        <f t="shared" si="80"/>
        <v>0</v>
      </c>
      <c r="AW119" s="162">
        <f t="shared" si="80"/>
        <v>0</v>
      </c>
      <c r="AX119" s="162">
        <f t="shared" si="80"/>
        <v>0</v>
      </c>
      <c r="AY119" s="162">
        <f t="shared" ref="AY119:BW119" si="81">SUM(AY120:AY122)</f>
        <v>0</v>
      </c>
      <c r="AZ119" s="162">
        <f t="shared" si="81"/>
        <v>0</v>
      </c>
      <c r="BA119" s="162">
        <f t="shared" si="81"/>
        <v>0</v>
      </c>
      <c r="BB119" s="171">
        <f t="shared" si="81"/>
        <v>0</v>
      </c>
      <c r="BC119" s="171">
        <f t="shared" si="81"/>
        <v>0</v>
      </c>
      <c r="BD119" s="162">
        <f t="shared" si="81"/>
        <v>0</v>
      </c>
      <c r="BE119" s="162">
        <f t="shared" si="81"/>
        <v>0</v>
      </c>
      <c r="BF119" s="162">
        <f t="shared" si="81"/>
        <v>0</v>
      </c>
      <c r="BG119" s="162">
        <f t="shared" si="81"/>
        <v>0</v>
      </c>
      <c r="BH119" s="162">
        <f t="shared" si="81"/>
        <v>0</v>
      </c>
      <c r="BI119" s="171">
        <f t="shared" si="81"/>
        <v>0</v>
      </c>
      <c r="BJ119" s="171">
        <f t="shared" si="81"/>
        <v>0</v>
      </c>
      <c r="BK119" s="162">
        <f t="shared" si="81"/>
        <v>0</v>
      </c>
      <c r="BL119" s="162">
        <f t="shared" si="81"/>
        <v>0</v>
      </c>
      <c r="BM119" s="162">
        <f t="shared" si="81"/>
        <v>0</v>
      </c>
      <c r="BN119" s="162">
        <f t="shared" si="81"/>
        <v>0</v>
      </c>
      <c r="BO119" s="162">
        <f t="shared" si="81"/>
        <v>0</v>
      </c>
      <c r="BP119" s="171">
        <f t="shared" si="81"/>
        <v>0</v>
      </c>
      <c r="BQ119" s="171">
        <f t="shared" si="81"/>
        <v>0</v>
      </c>
      <c r="BR119" s="162">
        <f t="shared" si="81"/>
        <v>0</v>
      </c>
      <c r="BS119" s="162">
        <f t="shared" si="81"/>
        <v>0</v>
      </c>
      <c r="BT119" s="162">
        <f t="shared" si="81"/>
        <v>0</v>
      </c>
      <c r="BU119" s="162">
        <f t="shared" si="81"/>
        <v>0</v>
      </c>
      <c r="BV119" s="162">
        <f t="shared" si="81"/>
        <v>0</v>
      </c>
      <c r="BW119" s="171">
        <f t="shared" si="81"/>
        <v>0</v>
      </c>
      <c r="BX119" s="233">
        <f t="shared" si="54"/>
        <v>0</v>
      </c>
      <c r="BY119" s="171">
        <f>SUM(BY120:BY122)</f>
        <v>0</v>
      </c>
      <c r="BZ119" s="155" t="s">
        <v>135</v>
      </c>
      <c r="CA119" s="155"/>
    </row>
    <row r="120" spans="1:79" s="6" customFormat="1" ht="25.5" hidden="1" x14ac:dyDescent="0.2">
      <c r="A120" s="77" t="s">
        <v>734</v>
      </c>
      <c r="B120" s="80" t="s">
        <v>922</v>
      </c>
      <c r="C120" s="93"/>
      <c r="D120" s="131"/>
      <c r="E120" s="131"/>
      <c r="F120" s="131"/>
      <c r="G120" s="130"/>
      <c r="H120" s="130"/>
      <c r="I120" s="130"/>
      <c r="J120" s="130"/>
      <c r="K120" s="130"/>
      <c r="L120" s="131"/>
      <c r="M120" s="261"/>
      <c r="N120" s="130"/>
      <c r="O120" s="130"/>
      <c r="P120" s="130"/>
      <c r="Q120" s="130"/>
      <c r="R120" s="130"/>
      <c r="S120" s="131"/>
      <c r="T120" s="261"/>
      <c r="U120" s="130"/>
      <c r="V120" s="130"/>
      <c r="W120" s="130"/>
      <c r="X120" s="130"/>
      <c r="Y120" s="130"/>
      <c r="Z120" s="131"/>
      <c r="AA120" s="131"/>
      <c r="AB120" s="130"/>
      <c r="AC120" s="130"/>
      <c r="AD120" s="130"/>
      <c r="AE120" s="130"/>
      <c r="AF120" s="130"/>
      <c r="AG120" s="131"/>
      <c r="AH120" s="131"/>
      <c r="AI120" s="130"/>
      <c r="AJ120" s="130"/>
      <c r="AK120" s="130"/>
      <c r="AL120" s="130"/>
      <c r="AM120" s="130"/>
      <c r="AN120" s="176"/>
      <c r="AO120" s="131"/>
      <c r="AP120" s="130"/>
      <c r="AQ120" s="130"/>
      <c r="AR120" s="130"/>
      <c r="AS120" s="130"/>
      <c r="AT120" s="130"/>
      <c r="AU120" s="131"/>
      <c r="AV120" s="131"/>
      <c r="AW120" s="130"/>
      <c r="AX120" s="130"/>
      <c r="AY120" s="130"/>
      <c r="AZ120" s="130"/>
      <c r="BA120" s="130"/>
      <c r="BB120" s="131"/>
      <c r="BC120" s="131"/>
      <c r="BD120" s="130"/>
      <c r="BE120" s="130"/>
      <c r="BF120" s="130"/>
      <c r="BG120" s="130"/>
      <c r="BH120" s="130"/>
      <c r="BI120" s="131"/>
      <c r="BJ120" s="131"/>
      <c r="BK120" s="130"/>
      <c r="BL120" s="130"/>
      <c r="BM120" s="130"/>
      <c r="BN120" s="130"/>
      <c r="BO120" s="130"/>
      <c r="BP120" s="131"/>
      <c r="BQ120" s="131"/>
      <c r="BR120" s="130"/>
      <c r="BS120" s="130"/>
      <c r="BT120" s="130"/>
      <c r="BU120" s="130"/>
      <c r="BV120" s="130"/>
      <c r="BW120" s="131"/>
      <c r="BX120" s="228">
        <f t="shared" si="54"/>
        <v>0</v>
      </c>
      <c r="BY120" s="131"/>
      <c r="BZ120" s="92" t="s">
        <v>135</v>
      </c>
      <c r="CA120" s="92"/>
    </row>
    <row r="121" spans="1:79" s="6" customFormat="1" ht="25.5" hidden="1" x14ac:dyDescent="0.2">
      <c r="A121" s="77" t="s">
        <v>734</v>
      </c>
      <c r="B121" s="80" t="s">
        <v>922</v>
      </c>
      <c r="C121" s="93"/>
      <c r="D121" s="131"/>
      <c r="E121" s="131"/>
      <c r="F121" s="131"/>
      <c r="G121" s="130"/>
      <c r="H121" s="130"/>
      <c r="I121" s="130"/>
      <c r="J121" s="130"/>
      <c r="K121" s="130"/>
      <c r="L121" s="131"/>
      <c r="M121" s="261"/>
      <c r="N121" s="130"/>
      <c r="O121" s="130"/>
      <c r="P121" s="130"/>
      <c r="Q121" s="130"/>
      <c r="R121" s="130"/>
      <c r="S121" s="131"/>
      <c r="T121" s="261"/>
      <c r="U121" s="130"/>
      <c r="V121" s="130"/>
      <c r="W121" s="130"/>
      <c r="X121" s="130"/>
      <c r="Y121" s="130"/>
      <c r="Z121" s="131"/>
      <c r="AA121" s="131"/>
      <c r="AB121" s="130"/>
      <c r="AC121" s="130"/>
      <c r="AD121" s="130"/>
      <c r="AE121" s="130"/>
      <c r="AF121" s="130"/>
      <c r="AG121" s="131"/>
      <c r="AH121" s="131"/>
      <c r="AI121" s="130"/>
      <c r="AJ121" s="130"/>
      <c r="AK121" s="130"/>
      <c r="AL121" s="130"/>
      <c r="AM121" s="130"/>
      <c r="AN121" s="176"/>
      <c r="AO121" s="131"/>
      <c r="AP121" s="130"/>
      <c r="AQ121" s="130"/>
      <c r="AR121" s="130"/>
      <c r="AS121" s="130"/>
      <c r="AT121" s="130"/>
      <c r="AU121" s="131"/>
      <c r="AV121" s="131"/>
      <c r="AW121" s="130"/>
      <c r="AX121" s="130"/>
      <c r="AY121" s="130"/>
      <c r="AZ121" s="130"/>
      <c r="BA121" s="130"/>
      <c r="BB121" s="131"/>
      <c r="BC121" s="131"/>
      <c r="BD121" s="130"/>
      <c r="BE121" s="130"/>
      <c r="BF121" s="130"/>
      <c r="BG121" s="130"/>
      <c r="BH121" s="130"/>
      <c r="BI121" s="131"/>
      <c r="BJ121" s="131"/>
      <c r="BK121" s="130"/>
      <c r="BL121" s="130"/>
      <c r="BM121" s="130"/>
      <c r="BN121" s="130"/>
      <c r="BO121" s="130"/>
      <c r="BP121" s="131"/>
      <c r="BQ121" s="131"/>
      <c r="BR121" s="130"/>
      <c r="BS121" s="130"/>
      <c r="BT121" s="130"/>
      <c r="BU121" s="130"/>
      <c r="BV121" s="130"/>
      <c r="BW121" s="131"/>
      <c r="BX121" s="228">
        <f t="shared" si="54"/>
        <v>0</v>
      </c>
      <c r="BY121" s="131"/>
      <c r="BZ121" s="92" t="s">
        <v>135</v>
      </c>
      <c r="CA121" s="92"/>
    </row>
    <row r="122" spans="1:79" s="6" customFormat="1" ht="12.75" hidden="1" x14ac:dyDescent="0.2">
      <c r="A122" s="77" t="s">
        <v>85</v>
      </c>
      <c r="B122" s="78" t="s">
        <v>85</v>
      </c>
      <c r="C122" s="93"/>
      <c r="D122" s="131"/>
      <c r="E122" s="131"/>
      <c r="F122" s="131"/>
      <c r="G122" s="130"/>
      <c r="H122" s="130"/>
      <c r="I122" s="130"/>
      <c r="J122" s="130"/>
      <c r="K122" s="130"/>
      <c r="L122" s="131"/>
      <c r="M122" s="261"/>
      <c r="N122" s="130"/>
      <c r="O122" s="130"/>
      <c r="P122" s="130"/>
      <c r="Q122" s="130"/>
      <c r="R122" s="130"/>
      <c r="S122" s="131"/>
      <c r="T122" s="261"/>
      <c r="U122" s="130"/>
      <c r="V122" s="130"/>
      <c r="W122" s="130"/>
      <c r="X122" s="130"/>
      <c r="Y122" s="130"/>
      <c r="Z122" s="131"/>
      <c r="AA122" s="131"/>
      <c r="AB122" s="130"/>
      <c r="AC122" s="130"/>
      <c r="AD122" s="130"/>
      <c r="AE122" s="130"/>
      <c r="AF122" s="130"/>
      <c r="AG122" s="131"/>
      <c r="AH122" s="131"/>
      <c r="AI122" s="130"/>
      <c r="AJ122" s="130"/>
      <c r="AK122" s="130"/>
      <c r="AL122" s="130"/>
      <c r="AM122" s="130"/>
      <c r="AN122" s="176"/>
      <c r="AO122" s="131"/>
      <c r="AP122" s="130"/>
      <c r="AQ122" s="130"/>
      <c r="AR122" s="130"/>
      <c r="AS122" s="130"/>
      <c r="AT122" s="130"/>
      <c r="AU122" s="131"/>
      <c r="AV122" s="131"/>
      <c r="AW122" s="130"/>
      <c r="AX122" s="130"/>
      <c r="AY122" s="130"/>
      <c r="AZ122" s="130"/>
      <c r="BA122" s="130"/>
      <c r="BB122" s="131"/>
      <c r="BC122" s="131"/>
      <c r="BD122" s="130"/>
      <c r="BE122" s="130"/>
      <c r="BF122" s="130"/>
      <c r="BG122" s="130"/>
      <c r="BH122" s="130"/>
      <c r="BI122" s="131"/>
      <c r="BJ122" s="131"/>
      <c r="BK122" s="130"/>
      <c r="BL122" s="130"/>
      <c r="BM122" s="130"/>
      <c r="BN122" s="130"/>
      <c r="BO122" s="130"/>
      <c r="BP122" s="131"/>
      <c r="BQ122" s="131"/>
      <c r="BR122" s="130"/>
      <c r="BS122" s="130"/>
      <c r="BT122" s="130"/>
      <c r="BU122" s="130"/>
      <c r="BV122" s="130"/>
      <c r="BW122" s="131"/>
      <c r="BX122" s="228">
        <f t="shared" si="54"/>
        <v>0</v>
      </c>
      <c r="BY122" s="131"/>
      <c r="BZ122" s="92" t="s">
        <v>135</v>
      </c>
      <c r="CA122" s="92"/>
    </row>
    <row r="123" spans="1:79" s="6" customFormat="1" ht="53.45" customHeight="1" x14ac:dyDescent="0.2">
      <c r="A123" s="83" t="s">
        <v>735</v>
      </c>
      <c r="B123" s="84" t="s">
        <v>8</v>
      </c>
      <c r="C123" s="175" t="s">
        <v>36</v>
      </c>
      <c r="D123" s="170">
        <f>SUM(D124:D126)</f>
        <v>93.191000000000003</v>
      </c>
      <c r="E123" s="170">
        <f t="shared" ref="E123:R123" si="82">SUM(E124:E126)</f>
        <v>0</v>
      </c>
      <c r="F123" s="170">
        <f t="shared" si="82"/>
        <v>93.191000000000003</v>
      </c>
      <c r="G123" s="161">
        <f t="shared" si="82"/>
        <v>0</v>
      </c>
      <c r="H123" s="161">
        <f t="shared" si="82"/>
        <v>0</v>
      </c>
      <c r="I123" s="161">
        <f t="shared" si="82"/>
        <v>0</v>
      </c>
      <c r="J123" s="161">
        <f t="shared" si="82"/>
        <v>0</v>
      </c>
      <c r="K123" s="161">
        <f t="shared" si="82"/>
        <v>4648</v>
      </c>
      <c r="L123" s="170">
        <f t="shared" si="82"/>
        <v>0</v>
      </c>
      <c r="M123" s="260">
        <f t="shared" si="82"/>
        <v>0</v>
      </c>
      <c r="N123" s="161">
        <f t="shared" si="82"/>
        <v>0</v>
      </c>
      <c r="O123" s="161">
        <f t="shared" si="82"/>
        <v>0</v>
      </c>
      <c r="P123" s="161">
        <f t="shared" si="82"/>
        <v>0</v>
      </c>
      <c r="Q123" s="161">
        <f t="shared" si="82"/>
        <v>0</v>
      </c>
      <c r="R123" s="161">
        <f t="shared" si="82"/>
        <v>0</v>
      </c>
      <c r="S123" s="170">
        <f t="shared" ref="S123:AX123" si="83">SUM(S124:S126)</f>
        <v>0</v>
      </c>
      <c r="T123" s="260">
        <f t="shared" si="83"/>
        <v>0</v>
      </c>
      <c r="U123" s="161">
        <f t="shared" si="83"/>
        <v>0</v>
      </c>
      <c r="V123" s="161">
        <f t="shared" si="83"/>
        <v>0</v>
      </c>
      <c r="W123" s="161">
        <f t="shared" si="83"/>
        <v>0</v>
      </c>
      <c r="X123" s="161">
        <f t="shared" si="83"/>
        <v>0</v>
      </c>
      <c r="Y123" s="161">
        <f t="shared" si="83"/>
        <v>0</v>
      </c>
      <c r="Z123" s="170">
        <f t="shared" si="83"/>
        <v>0</v>
      </c>
      <c r="AA123" s="170">
        <f t="shared" si="83"/>
        <v>0</v>
      </c>
      <c r="AB123" s="161">
        <f t="shared" si="83"/>
        <v>0</v>
      </c>
      <c r="AC123" s="161">
        <f t="shared" si="83"/>
        <v>0</v>
      </c>
      <c r="AD123" s="161">
        <f t="shared" si="83"/>
        <v>0</v>
      </c>
      <c r="AE123" s="161">
        <f t="shared" si="83"/>
        <v>0</v>
      </c>
      <c r="AF123" s="161">
        <f t="shared" si="83"/>
        <v>0</v>
      </c>
      <c r="AG123" s="170">
        <f t="shared" si="83"/>
        <v>0</v>
      </c>
      <c r="AH123" s="170">
        <f t="shared" si="83"/>
        <v>93.191000000000003</v>
      </c>
      <c r="AI123" s="161">
        <f t="shared" si="83"/>
        <v>0</v>
      </c>
      <c r="AJ123" s="161">
        <f t="shared" si="83"/>
        <v>0</v>
      </c>
      <c r="AK123" s="161">
        <f t="shared" si="83"/>
        <v>0</v>
      </c>
      <c r="AL123" s="161">
        <f t="shared" si="83"/>
        <v>0</v>
      </c>
      <c r="AM123" s="161">
        <f t="shared" si="83"/>
        <v>4648</v>
      </c>
      <c r="AN123" s="270">
        <f t="shared" si="83"/>
        <v>0</v>
      </c>
      <c r="AO123" s="170">
        <f t="shared" si="83"/>
        <v>0</v>
      </c>
      <c r="AP123" s="161">
        <f t="shared" si="83"/>
        <v>0</v>
      </c>
      <c r="AQ123" s="161">
        <f t="shared" si="83"/>
        <v>0</v>
      </c>
      <c r="AR123" s="161">
        <f t="shared" si="83"/>
        <v>0</v>
      </c>
      <c r="AS123" s="161">
        <f t="shared" si="83"/>
        <v>0</v>
      </c>
      <c r="AT123" s="161">
        <f t="shared" si="83"/>
        <v>0</v>
      </c>
      <c r="AU123" s="170">
        <f t="shared" si="83"/>
        <v>0</v>
      </c>
      <c r="AV123" s="170">
        <f t="shared" si="83"/>
        <v>0</v>
      </c>
      <c r="AW123" s="161">
        <f t="shared" si="83"/>
        <v>0</v>
      </c>
      <c r="AX123" s="161">
        <f t="shared" si="83"/>
        <v>0</v>
      </c>
      <c r="AY123" s="161">
        <f t="shared" ref="AY123:BW123" si="84">SUM(AY124:AY126)</f>
        <v>0</v>
      </c>
      <c r="AZ123" s="161">
        <f t="shared" si="84"/>
        <v>0</v>
      </c>
      <c r="BA123" s="161">
        <f t="shared" si="84"/>
        <v>0</v>
      </c>
      <c r="BB123" s="170">
        <f t="shared" si="84"/>
        <v>0</v>
      </c>
      <c r="BC123" s="170">
        <f t="shared" si="84"/>
        <v>0</v>
      </c>
      <c r="BD123" s="161">
        <f t="shared" si="84"/>
        <v>0</v>
      </c>
      <c r="BE123" s="161">
        <f t="shared" si="84"/>
        <v>0</v>
      </c>
      <c r="BF123" s="161">
        <f t="shared" si="84"/>
        <v>0</v>
      </c>
      <c r="BG123" s="161">
        <f t="shared" si="84"/>
        <v>0</v>
      </c>
      <c r="BH123" s="161">
        <f t="shared" si="84"/>
        <v>0</v>
      </c>
      <c r="BI123" s="170">
        <f t="shared" si="84"/>
        <v>0</v>
      </c>
      <c r="BJ123" s="170">
        <f t="shared" si="84"/>
        <v>0</v>
      </c>
      <c r="BK123" s="161">
        <f t="shared" si="84"/>
        <v>0</v>
      </c>
      <c r="BL123" s="161">
        <f t="shared" si="84"/>
        <v>0</v>
      </c>
      <c r="BM123" s="161">
        <f t="shared" si="84"/>
        <v>0</v>
      </c>
      <c r="BN123" s="161">
        <f t="shared" si="84"/>
        <v>0</v>
      </c>
      <c r="BO123" s="161">
        <f t="shared" si="84"/>
        <v>0</v>
      </c>
      <c r="BP123" s="170">
        <f t="shared" si="84"/>
        <v>0</v>
      </c>
      <c r="BQ123" s="170">
        <f t="shared" si="84"/>
        <v>0</v>
      </c>
      <c r="BR123" s="161">
        <f t="shared" si="84"/>
        <v>0</v>
      </c>
      <c r="BS123" s="161">
        <f t="shared" si="84"/>
        <v>0</v>
      </c>
      <c r="BT123" s="161">
        <f t="shared" si="84"/>
        <v>0</v>
      </c>
      <c r="BU123" s="161">
        <f t="shared" si="84"/>
        <v>0</v>
      </c>
      <c r="BV123" s="161">
        <f t="shared" si="84"/>
        <v>0</v>
      </c>
      <c r="BW123" s="170">
        <f t="shared" si="84"/>
        <v>0</v>
      </c>
      <c r="BX123" s="186" t="s">
        <v>135</v>
      </c>
      <c r="BY123" s="170">
        <f>SUM(BY124:BY126)</f>
        <v>0</v>
      </c>
      <c r="BZ123" s="155" t="s">
        <v>135</v>
      </c>
      <c r="CA123" s="155"/>
    </row>
    <row r="124" spans="1:79" s="6" customFormat="1" ht="39" customHeight="1" x14ac:dyDescent="0.2">
      <c r="A124" s="77" t="s">
        <v>735</v>
      </c>
      <c r="B124" s="85" t="str">
        <f>'Прил 10'!B122</f>
        <v>Организация интеллектуальной системы учета электрической энергии</v>
      </c>
      <c r="C124" s="95" t="str">
        <f>'Прил 10'!C122</f>
        <v>М/УСК/73/А7</v>
      </c>
      <c r="D124" s="131">
        <f>'Прил 12'!H122</f>
        <v>93.191000000000003</v>
      </c>
      <c r="E124" s="131">
        <f t="shared" ref="E124:K126" si="85">L124+S124+Z124+AG124</f>
        <v>0</v>
      </c>
      <c r="F124" s="131">
        <f t="shared" si="85"/>
        <v>93.191000000000003</v>
      </c>
      <c r="G124" s="130">
        <f t="shared" si="85"/>
        <v>0</v>
      </c>
      <c r="H124" s="130">
        <f t="shared" si="85"/>
        <v>0</v>
      </c>
      <c r="I124" s="130">
        <f t="shared" si="85"/>
        <v>0</v>
      </c>
      <c r="J124" s="130">
        <f t="shared" si="85"/>
        <v>0</v>
      </c>
      <c r="K124" s="130">
        <f t="shared" si="85"/>
        <v>4648</v>
      </c>
      <c r="L124" s="131">
        <v>0</v>
      </c>
      <c r="M124" s="261">
        <v>0</v>
      </c>
      <c r="N124" s="130">
        <v>0</v>
      </c>
      <c r="O124" s="130">
        <v>0</v>
      </c>
      <c r="P124" s="130">
        <v>0</v>
      </c>
      <c r="Q124" s="130">
        <v>0</v>
      </c>
      <c r="R124" s="130">
        <v>0</v>
      </c>
      <c r="S124" s="131">
        <v>0</v>
      </c>
      <c r="T124" s="261">
        <v>0</v>
      </c>
      <c r="U124" s="130">
        <v>0</v>
      </c>
      <c r="V124" s="130">
        <v>0</v>
      </c>
      <c r="W124" s="130">
        <v>0</v>
      </c>
      <c r="X124" s="130">
        <v>0</v>
      </c>
      <c r="Y124" s="130">
        <v>0</v>
      </c>
      <c r="Z124" s="131">
        <v>0</v>
      </c>
      <c r="AA124" s="131">
        <v>0</v>
      </c>
      <c r="AB124" s="130">
        <v>0</v>
      </c>
      <c r="AC124" s="130">
        <v>0</v>
      </c>
      <c r="AD124" s="130">
        <v>0</v>
      </c>
      <c r="AE124" s="130">
        <v>0</v>
      </c>
      <c r="AF124" s="130">
        <v>0</v>
      </c>
      <c r="AG124" s="131">
        <v>0</v>
      </c>
      <c r="AH124" s="131">
        <f>D124</f>
        <v>93.191000000000003</v>
      </c>
      <c r="AI124" s="130">
        <v>0</v>
      </c>
      <c r="AJ124" s="130">
        <v>0</v>
      </c>
      <c r="AK124" s="130">
        <v>0</v>
      </c>
      <c r="AL124" s="130">
        <v>0</v>
      </c>
      <c r="AM124" s="130">
        <v>4648</v>
      </c>
      <c r="AN124" s="176">
        <f t="shared" ref="AN124:AS126" si="86">AU124+BB124+BI124+BP124</f>
        <v>0</v>
      </c>
      <c r="AO124" s="131">
        <f>AV124+BC124+BJ124+BQ124</f>
        <v>0</v>
      </c>
      <c r="AP124" s="130">
        <f t="shared" si="86"/>
        <v>0</v>
      </c>
      <c r="AQ124" s="130">
        <f t="shared" si="86"/>
        <v>0</v>
      </c>
      <c r="AR124" s="130">
        <f t="shared" si="86"/>
        <v>0</v>
      </c>
      <c r="AS124" s="130">
        <f t="shared" si="86"/>
        <v>0</v>
      </c>
      <c r="AT124" s="130">
        <f>BA124+BH124+BO124+BV124</f>
        <v>0</v>
      </c>
      <c r="AU124" s="131">
        <v>0</v>
      </c>
      <c r="AV124" s="131">
        <v>0</v>
      </c>
      <c r="AW124" s="130">
        <v>0</v>
      </c>
      <c r="AX124" s="130">
        <v>0</v>
      </c>
      <c r="AY124" s="130">
        <v>0</v>
      </c>
      <c r="AZ124" s="130">
        <v>0</v>
      </c>
      <c r="BA124" s="130">
        <v>0</v>
      </c>
      <c r="BB124" s="131">
        <v>0</v>
      </c>
      <c r="BC124" s="131">
        <v>0</v>
      </c>
      <c r="BD124" s="130">
        <v>0</v>
      </c>
      <c r="BE124" s="130">
        <v>0</v>
      </c>
      <c r="BF124" s="130">
        <v>0</v>
      </c>
      <c r="BG124" s="130">
        <v>0</v>
      </c>
      <c r="BH124" s="130">
        <v>0</v>
      </c>
      <c r="BI124" s="131"/>
      <c r="BJ124" s="131"/>
      <c r="BK124" s="130"/>
      <c r="BL124" s="130"/>
      <c r="BM124" s="130"/>
      <c r="BN124" s="130"/>
      <c r="BO124" s="130"/>
      <c r="BP124" s="131"/>
      <c r="BQ124" s="131"/>
      <c r="BR124" s="130"/>
      <c r="BS124" s="130"/>
      <c r="BT124" s="130"/>
      <c r="BU124" s="130"/>
      <c r="BV124" s="180"/>
      <c r="BW124" s="131">
        <v>0</v>
      </c>
      <c r="BX124" s="186" t="s">
        <v>135</v>
      </c>
      <c r="BY124" s="92">
        <f>AV124-M124+BC124-T124</f>
        <v>0</v>
      </c>
      <c r="BZ124" s="121" t="s">
        <v>135</v>
      </c>
      <c r="CA124" s="121"/>
    </row>
    <row r="125" spans="1:79" s="6" customFormat="1" ht="12.75" hidden="1" x14ac:dyDescent="0.2">
      <c r="A125" s="77" t="s">
        <v>735</v>
      </c>
      <c r="B125" s="85">
        <f>'Прил 10'!B123</f>
        <v>0</v>
      </c>
      <c r="C125" s="95">
        <f>'Прил 10'!C123</f>
        <v>0</v>
      </c>
      <c r="D125" s="131">
        <f>'Прил 12'!D123</f>
        <v>0</v>
      </c>
      <c r="E125" s="131">
        <f t="shared" si="85"/>
        <v>0</v>
      </c>
      <c r="F125" s="131">
        <f t="shared" si="85"/>
        <v>0</v>
      </c>
      <c r="G125" s="130">
        <f t="shared" si="85"/>
        <v>0</v>
      </c>
      <c r="H125" s="130">
        <f t="shared" si="85"/>
        <v>0</v>
      </c>
      <c r="I125" s="130">
        <f t="shared" si="85"/>
        <v>0</v>
      </c>
      <c r="J125" s="130">
        <f t="shared" si="85"/>
        <v>0</v>
      </c>
      <c r="K125" s="130">
        <f t="shared" si="85"/>
        <v>0</v>
      </c>
      <c r="L125" s="131"/>
      <c r="M125" s="261"/>
      <c r="N125" s="130"/>
      <c r="O125" s="130"/>
      <c r="P125" s="130"/>
      <c r="Q125" s="130"/>
      <c r="R125" s="130"/>
      <c r="S125" s="131"/>
      <c r="T125" s="261"/>
      <c r="U125" s="130"/>
      <c r="V125" s="130"/>
      <c r="W125" s="130"/>
      <c r="X125" s="130"/>
      <c r="Y125" s="130"/>
      <c r="Z125" s="131"/>
      <c r="AA125" s="131"/>
      <c r="AB125" s="130"/>
      <c r="AC125" s="130"/>
      <c r="AD125" s="130"/>
      <c r="AE125" s="130"/>
      <c r="AF125" s="130"/>
      <c r="AG125" s="131"/>
      <c r="AH125" s="131"/>
      <c r="AI125" s="130"/>
      <c r="AJ125" s="130"/>
      <c r="AK125" s="130"/>
      <c r="AL125" s="130"/>
      <c r="AM125" s="130"/>
      <c r="AN125" s="176">
        <f t="shared" si="86"/>
        <v>0</v>
      </c>
      <c r="AO125" s="131"/>
      <c r="AP125" s="130">
        <f t="shared" si="86"/>
        <v>0</v>
      </c>
      <c r="AQ125" s="130">
        <f t="shared" si="86"/>
        <v>0</v>
      </c>
      <c r="AR125" s="130">
        <f t="shared" si="86"/>
        <v>0</v>
      </c>
      <c r="AS125" s="130">
        <f t="shared" si="86"/>
        <v>0</v>
      </c>
      <c r="AT125" s="130"/>
      <c r="AU125" s="131"/>
      <c r="AV125" s="131"/>
      <c r="AW125" s="130"/>
      <c r="AX125" s="130"/>
      <c r="AY125" s="130"/>
      <c r="AZ125" s="130"/>
      <c r="BA125" s="130"/>
      <c r="BB125" s="131"/>
      <c r="BC125" s="131"/>
      <c r="BD125" s="130"/>
      <c r="BE125" s="130"/>
      <c r="BF125" s="130"/>
      <c r="BG125" s="130"/>
      <c r="BH125" s="130"/>
      <c r="BI125" s="131"/>
      <c r="BJ125" s="131"/>
      <c r="BK125" s="130"/>
      <c r="BL125" s="130"/>
      <c r="BM125" s="130"/>
      <c r="BN125" s="130"/>
      <c r="BO125" s="130"/>
      <c r="BP125" s="131"/>
      <c r="BQ125" s="131"/>
      <c r="BR125" s="130"/>
      <c r="BS125" s="130"/>
      <c r="BT125" s="130"/>
      <c r="BU125" s="130"/>
      <c r="BV125" s="130"/>
      <c r="BW125" s="131">
        <f>AN125-E125</f>
        <v>0</v>
      </c>
      <c r="BX125" s="94" t="str">
        <f t="shared" ref="BX125:BX156" si="87">IFERROR(AN125/E125,"0%")</f>
        <v>0%</v>
      </c>
      <c r="BY125" s="131">
        <f>AO125-F125</f>
        <v>0</v>
      </c>
      <c r="BZ125" s="92" t="s">
        <v>135</v>
      </c>
      <c r="CA125" s="92"/>
    </row>
    <row r="126" spans="1:79" s="6" customFormat="1" ht="45" hidden="1" customHeight="1" x14ac:dyDescent="0.2">
      <c r="A126" s="77" t="s">
        <v>735</v>
      </c>
      <c r="B126" s="85">
        <f>'Прил 10'!B124</f>
        <v>0</v>
      </c>
      <c r="C126" s="95">
        <f>'Прил 10'!C124</f>
        <v>0</v>
      </c>
      <c r="D126" s="131">
        <f>'Прил 12'!D124</f>
        <v>0</v>
      </c>
      <c r="E126" s="131">
        <f t="shared" si="85"/>
        <v>0</v>
      </c>
      <c r="F126" s="131">
        <f t="shared" si="85"/>
        <v>0</v>
      </c>
      <c r="G126" s="130">
        <f t="shared" si="85"/>
        <v>0</v>
      </c>
      <c r="H126" s="130">
        <f t="shared" si="85"/>
        <v>0</v>
      </c>
      <c r="I126" s="130">
        <f t="shared" si="85"/>
        <v>0</v>
      </c>
      <c r="J126" s="130">
        <f t="shared" si="85"/>
        <v>0</v>
      </c>
      <c r="K126" s="130">
        <f t="shared" si="85"/>
        <v>0</v>
      </c>
      <c r="L126" s="131"/>
      <c r="M126" s="261"/>
      <c r="N126" s="130"/>
      <c r="O126" s="130"/>
      <c r="P126" s="130"/>
      <c r="Q126" s="130"/>
      <c r="R126" s="130"/>
      <c r="S126" s="131"/>
      <c r="T126" s="261"/>
      <c r="U126" s="130"/>
      <c r="V126" s="130"/>
      <c r="W126" s="130"/>
      <c r="X126" s="130"/>
      <c r="Y126" s="130"/>
      <c r="Z126" s="131"/>
      <c r="AA126" s="131"/>
      <c r="AB126" s="130"/>
      <c r="AC126" s="130"/>
      <c r="AD126" s="130"/>
      <c r="AE126" s="130"/>
      <c r="AF126" s="130"/>
      <c r="AG126" s="131"/>
      <c r="AH126" s="131"/>
      <c r="AI126" s="130"/>
      <c r="AJ126" s="130"/>
      <c r="AK126" s="130"/>
      <c r="AL126" s="130"/>
      <c r="AM126" s="130"/>
      <c r="AN126" s="176">
        <f t="shared" si="86"/>
        <v>0</v>
      </c>
      <c r="AO126" s="131"/>
      <c r="AP126" s="130">
        <f t="shared" si="86"/>
        <v>0</v>
      </c>
      <c r="AQ126" s="130">
        <f t="shared" si="86"/>
        <v>0</v>
      </c>
      <c r="AR126" s="130">
        <f t="shared" si="86"/>
        <v>0</v>
      </c>
      <c r="AS126" s="130">
        <f t="shared" si="86"/>
        <v>0</v>
      </c>
      <c r="AT126" s="130"/>
      <c r="AU126" s="131"/>
      <c r="AV126" s="131"/>
      <c r="AW126" s="130"/>
      <c r="AX126" s="130"/>
      <c r="AY126" s="130"/>
      <c r="AZ126" s="130"/>
      <c r="BA126" s="130"/>
      <c r="BB126" s="131"/>
      <c r="BC126" s="131"/>
      <c r="BD126" s="130"/>
      <c r="BE126" s="130"/>
      <c r="BF126" s="130"/>
      <c r="BG126" s="130"/>
      <c r="BH126" s="130"/>
      <c r="BI126" s="131"/>
      <c r="BJ126" s="131"/>
      <c r="BK126" s="130"/>
      <c r="BL126" s="130"/>
      <c r="BM126" s="130"/>
      <c r="BN126" s="130"/>
      <c r="BO126" s="130"/>
      <c r="BP126" s="131"/>
      <c r="BQ126" s="131"/>
      <c r="BR126" s="130"/>
      <c r="BS126" s="130"/>
      <c r="BT126" s="130"/>
      <c r="BU126" s="130"/>
      <c r="BV126" s="130"/>
      <c r="BW126" s="131">
        <f>AN126-E126</f>
        <v>0</v>
      </c>
      <c r="BX126" s="94" t="str">
        <f t="shared" si="87"/>
        <v>0%</v>
      </c>
      <c r="BY126" s="131">
        <f>AO126-F126</f>
        <v>0</v>
      </c>
      <c r="BZ126" s="121" t="s">
        <v>135</v>
      </c>
      <c r="CA126" s="121"/>
    </row>
    <row r="127" spans="1:79" s="6" customFormat="1" ht="39" hidden="1" customHeight="1" x14ac:dyDescent="0.2">
      <c r="A127" s="83" t="s">
        <v>736</v>
      </c>
      <c r="B127" s="84" t="s">
        <v>9</v>
      </c>
      <c r="C127" s="175" t="s">
        <v>36</v>
      </c>
      <c r="D127" s="171">
        <f>SUM(D128:D130)</f>
        <v>0</v>
      </c>
      <c r="E127" s="171">
        <f t="shared" ref="E127:R127" si="88">SUM(E128:E130)</f>
        <v>0</v>
      </c>
      <c r="F127" s="171">
        <f t="shared" si="88"/>
        <v>0</v>
      </c>
      <c r="G127" s="162">
        <f t="shared" si="88"/>
        <v>0</v>
      </c>
      <c r="H127" s="162">
        <f t="shared" si="88"/>
        <v>0</v>
      </c>
      <c r="I127" s="162">
        <f t="shared" si="88"/>
        <v>0</v>
      </c>
      <c r="J127" s="162">
        <f t="shared" si="88"/>
        <v>0</v>
      </c>
      <c r="K127" s="162">
        <f t="shared" si="88"/>
        <v>0</v>
      </c>
      <c r="L127" s="171">
        <f t="shared" si="88"/>
        <v>0</v>
      </c>
      <c r="M127" s="261">
        <f t="shared" si="88"/>
        <v>0</v>
      </c>
      <c r="N127" s="162">
        <f t="shared" si="88"/>
        <v>0</v>
      </c>
      <c r="O127" s="162">
        <f t="shared" si="88"/>
        <v>0</v>
      </c>
      <c r="P127" s="162">
        <f t="shared" si="88"/>
        <v>0</v>
      </c>
      <c r="Q127" s="162">
        <f t="shared" si="88"/>
        <v>0</v>
      </c>
      <c r="R127" s="162">
        <f t="shared" si="88"/>
        <v>0</v>
      </c>
      <c r="S127" s="171">
        <f t="shared" ref="S127:AX127" si="89">SUM(S128:S130)</f>
        <v>0</v>
      </c>
      <c r="T127" s="261">
        <f t="shared" si="89"/>
        <v>0</v>
      </c>
      <c r="U127" s="162">
        <f t="shared" si="89"/>
        <v>0</v>
      </c>
      <c r="V127" s="162">
        <f t="shared" si="89"/>
        <v>0</v>
      </c>
      <c r="W127" s="162">
        <f t="shared" si="89"/>
        <v>0</v>
      </c>
      <c r="X127" s="162">
        <f t="shared" si="89"/>
        <v>0</v>
      </c>
      <c r="Y127" s="162">
        <f t="shared" si="89"/>
        <v>0</v>
      </c>
      <c r="Z127" s="171">
        <f t="shared" si="89"/>
        <v>0</v>
      </c>
      <c r="AA127" s="171">
        <f t="shared" si="89"/>
        <v>0</v>
      </c>
      <c r="AB127" s="162">
        <f t="shared" si="89"/>
        <v>0</v>
      </c>
      <c r="AC127" s="162">
        <f t="shared" si="89"/>
        <v>0</v>
      </c>
      <c r="AD127" s="162">
        <f t="shared" si="89"/>
        <v>0</v>
      </c>
      <c r="AE127" s="162">
        <f t="shared" si="89"/>
        <v>0</v>
      </c>
      <c r="AF127" s="162">
        <f t="shared" si="89"/>
        <v>0</v>
      </c>
      <c r="AG127" s="171">
        <f t="shared" si="89"/>
        <v>0</v>
      </c>
      <c r="AH127" s="171">
        <f t="shared" si="89"/>
        <v>0</v>
      </c>
      <c r="AI127" s="162">
        <f t="shared" si="89"/>
        <v>0</v>
      </c>
      <c r="AJ127" s="162">
        <f t="shared" si="89"/>
        <v>0</v>
      </c>
      <c r="AK127" s="162">
        <f t="shared" si="89"/>
        <v>0</v>
      </c>
      <c r="AL127" s="162">
        <f t="shared" si="89"/>
        <v>0</v>
      </c>
      <c r="AM127" s="162">
        <f t="shared" si="89"/>
        <v>0</v>
      </c>
      <c r="AN127" s="176">
        <f t="shared" si="89"/>
        <v>0</v>
      </c>
      <c r="AO127" s="171">
        <f t="shared" si="89"/>
        <v>0</v>
      </c>
      <c r="AP127" s="162">
        <f t="shared" si="89"/>
        <v>0</v>
      </c>
      <c r="AQ127" s="162">
        <f t="shared" si="89"/>
        <v>0</v>
      </c>
      <c r="AR127" s="162">
        <f t="shared" si="89"/>
        <v>0</v>
      </c>
      <c r="AS127" s="162">
        <f t="shared" si="89"/>
        <v>0</v>
      </c>
      <c r="AT127" s="162">
        <f t="shared" si="89"/>
        <v>0</v>
      </c>
      <c r="AU127" s="171">
        <f t="shared" si="89"/>
        <v>0</v>
      </c>
      <c r="AV127" s="171">
        <f t="shared" si="89"/>
        <v>0</v>
      </c>
      <c r="AW127" s="162">
        <f t="shared" si="89"/>
        <v>0</v>
      </c>
      <c r="AX127" s="162">
        <f t="shared" si="89"/>
        <v>0</v>
      </c>
      <c r="AY127" s="162">
        <f t="shared" ref="AY127:BW127" si="90">SUM(AY128:AY130)</f>
        <v>0</v>
      </c>
      <c r="AZ127" s="162">
        <f t="shared" si="90"/>
        <v>0</v>
      </c>
      <c r="BA127" s="162">
        <f t="shared" si="90"/>
        <v>0</v>
      </c>
      <c r="BB127" s="171">
        <f t="shared" si="90"/>
        <v>0</v>
      </c>
      <c r="BC127" s="171">
        <f t="shared" si="90"/>
        <v>0</v>
      </c>
      <c r="BD127" s="162">
        <f t="shared" si="90"/>
        <v>0</v>
      </c>
      <c r="BE127" s="162">
        <f t="shared" si="90"/>
        <v>0</v>
      </c>
      <c r="BF127" s="162">
        <f t="shared" si="90"/>
        <v>0</v>
      </c>
      <c r="BG127" s="162">
        <f t="shared" si="90"/>
        <v>0</v>
      </c>
      <c r="BH127" s="162">
        <f t="shared" si="90"/>
        <v>0</v>
      </c>
      <c r="BI127" s="171">
        <f t="shared" si="90"/>
        <v>0</v>
      </c>
      <c r="BJ127" s="171">
        <f t="shared" si="90"/>
        <v>0</v>
      </c>
      <c r="BK127" s="162">
        <f t="shared" si="90"/>
        <v>0</v>
      </c>
      <c r="BL127" s="162">
        <f t="shared" si="90"/>
        <v>0</v>
      </c>
      <c r="BM127" s="162">
        <f t="shared" si="90"/>
        <v>0</v>
      </c>
      <c r="BN127" s="162">
        <f t="shared" si="90"/>
        <v>0</v>
      </c>
      <c r="BO127" s="162">
        <f t="shared" si="90"/>
        <v>0</v>
      </c>
      <c r="BP127" s="171">
        <f t="shared" si="90"/>
        <v>0</v>
      </c>
      <c r="BQ127" s="171">
        <f t="shared" si="90"/>
        <v>0</v>
      </c>
      <c r="BR127" s="162">
        <f t="shared" si="90"/>
        <v>0</v>
      </c>
      <c r="BS127" s="162">
        <f t="shared" si="90"/>
        <v>0</v>
      </c>
      <c r="BT127" s="162">
        <f t="shared" si="90"/>
        <v>0</v>
      </c>
      <c r="BU127" s="162">
        <f t="shared" si="90"/>
        <v>0</v>
      </c>
      <c r="BV127" s="162">
        <f t="shared" si="90"/>
        <v>0</v>
      </c>
      <c r="BW127" s="171">
        <f t="shared" si="90"/>
        <v>0</v>
      </c>
      <c r="BX127" s="156" t="str">
        <f t="shared" si="87"/>
        <v>0%</v>
      </c>
      <c r="BY127" s="171">
        <f>SUM(BY128:BY130)</f>
        <v>0</v>
      </c>
      <c r="BZ127" s="155" t="s">
        <v>135</v>
      </c>
      <c r="CA127" s="155"/>
    </row>
    <row r="128" spans="1:79" s="6" customFormat="1" ht="25.5" hidden="1" x14ac:dyDescent="0.2">
      <c r="A128" s="77" t="s">
        <v>736</v>
      </c>
      <c r="B128" s="80" t="s">
        <v>922</v>
      </c>
      <c r="C128" s="93"/>
      <c r="D128" s="131"/>
      <c r="E128" s="131"/>
      <c r="F128" s="131"/>
      <c r="G128" s="130"/>
      <c r="H128" s="130"/>
      <c r="I128" s="130"/>
      <c r="J128" s="130"/>
      <c r="K128" s="130"/>
      <c r="L128" s="131"/>
      <c r="M128" s="261"/>
      <c r="N128" s="130"/>
      <c r="O128" s="130"/>
      <c r="P128" s="130"/>
      <c r="Q128" s="130"/>
      <c r="R128" s="130"/>
      <c r="S128" s="131"/>
      <c r="T128" s="261"/>
      <c r="U128" s="130"/>
      <c r="V128" s="130"/>
      <c r="W128" s="130"/>
      <c r="X128" s="130"/>
      <c r="Y128" s="130"/>
      <c r="Z128" s="131"/>
      <c r="AA128" s="131"/>
      <c r="AB128" s="130"/>
      <c r="AC128" s="130"/>
      <c r="AD128" s="130"/>
      <c r="AE128" s="130"/>
      <c r="AF128" s="130"/>
      <c r="AG128" s="131"/>
      <c r="AH128" s="131"/>
      <c r="AI128" s="130"/>
      <c r="AJ128" s="130"/>
      <c r="AK128" s="130"/>
      <c r="AL128" s="130"/>
      <c r="AM128" s="130"/>
      <c r="AN128" s="176"/>
      <c r="AO128" s="131"/>
      <c r="AP128" s="130"/>
      <c r="AQ128" s="130"/>
      <c r="AR128" s="130"/>
      <c r="AS128" s="130"/>
      <c r="AT128" s="130"/>
      <c r="AU128" s="131"/>
      <c r="AV128" s="131"/>
      <c r="AW128" s="130"/>
      <c r="AX128" s="130"/>
      <c r="AY128" s="130"/>
      <c r="AZ128" s="130"/>
      <c r="BA128" s="130"/>
      <c r="BB128" s="131"/>
      <c r="BC128" s="131"/>
      <c r="BD128" s="130"/>
      <c r="BE128" s="130"/>
      <c r="BF128" s="130"/>
      <c r="BG128" s="130"/>
      <c r="BH128" s="130"/>
      <c r="BI128" s="131"/>
      <c r="BJ128" s="131"/>
      <c r="BK128" s="130"/>
      <c r="BL128" s="130"/>
      <c r="BM128" s="130"/>
      <c r="BN128" s="130"/>
      <c r="BO128" s="130"/>
      <c r="BP128" s="131"/>
      <c r="BQ128" s="131"/>
      <c r="BR128" s="130"/>
      <c r="BS128" s="130"/>
      <c r="BT128" s="130"/>
      <c r="BU128" s="130"/>
      <c r="BV128" s="130"/>
      <c r="BW128" s="131"/>
      <c r="BX128" s="94" t="str">
        <f t="shared" si="87"/>
        <v>0%</v>
      </c>
      <c r="BY128" s="131"/>
      <c r="BZ128" s="92" t="s">
        <v>135</v>
      </c>
      <c r="CA128" s="92"/>
    </row>
    <row r="129" spans="1:79" s="6" customFormat="1" ht="25.5" hidden="1" x14ac:dyDescent="0.2">
      <c r="A129" s="77" t="s">
        <v>736</v>
      </c>
      <c r="B129" s="80" t="s">
        <v>922</v>
      </c>
      <c r="C129" s="93"/>
      <c r="D129" s="131"/>
      <c r="E129" s="131"/>
      <c r="F129" s="131"/>
      <c r="G129" s="130"/>
      <c r="H129" s="130"/>
      <c r="I129" s="130"/>
      <c r="J129" s="130"/>
      <c r="K129" s="130"/>
      <c r="L129" s="131"/>
      <c r="M129" s="261"/>
      <c r="N129" s="130"/>
      <c r="O129" s="130"/>
      <c r="P129" s="130"/>
      <c r="Q129" s="130"/>
      <c r="R129" s="130"/>
      <c r="S129" s="131"/>
      <c r="T129" s="261"/>
      <c r="U129" s="130"/>
      <c r="V129" s="130"/>
      <c r="W129" s="130"/>
      <c r="X129" s="130"/>
      <c r="Y129" s="130"/>
      <c r="Z129" s="131"/>
      <c r="AA129" s="131"/>
      <c r="AB129" s="130"/>
      <c r="AC129" s="130"/>
      <c r="AD129" s="130"/>
      <c r="AE129" s="130"/>
      <c r="AF129" s="130"/>
      <c r="AG129" s="131"/>
      <c r="AH129" s="131"/>
      <c r="AI129" s="130"/>
      <c r="AJ129" s="130"/>
      <c r="AK129" s="130"/>
      <c r="AL129" s="130"/>
      <c r="AM129" s="130"/>
      <c r="AN129" s="176"/>
      <c r="AO129" s="131"/>
      <c r="AP129" s="130"/>
      <c r="AQ129" s="130"/>
      <c r="AR129" s="130"/>
      <c r="AS129" s="130"/>
      <c r="AT129" s="130"/>
      <c r="AU129" s="131"/>
      <c r="AV129" s="131"/>
      <c r="AW129" s="130"/>
      <c r="AX129" s="130"/>
      <c r="AY129" s="130"/>
      <c r="AZ129" s="130"/>
      <c r="BA129" s="130"/>
      <c r="BB129" s="131"/>
      <c r="BC129" s="131"/>
      <c r="BD129" s="130"/>
      <c r="BE129" s="130"/>
      <c r="BF129" s="130"/>
      <c r="BG129" s="130"/>
      <c r="BH129" s="130"/>
      <c r="BI129" s="131"/>
      <c r="BJ129" s="131"/>
      <c r="BK129" s="130"/>
      <c r="BL129" s="130"/>
      <c r="BM129" s="130"/>
      <c r="BN129" s="130"/>
      <c r="BO129" s="130"/>
      <c r="BP129" s="131"/>
      <c r="BQ129" s="131"/>
      <c r="BR129" s="130"/>
      <c r="BS129" s="130"/>
      <c r="BT129" s="130"/>
      <c r="BU129" s="130"/>
      <c r="BV129" s="130"/>
      <c r="BW129" s="131"/>
      <c r="BX129" s="94" t="str">
        <f t="shared" si="87"/>
        <v>0%</v>
      </c>
      <c r="BY129" s="131"/>
      <c r="BZ129" s="92" t="s">
        <v>135</v>
      </c>
      <c r="CA129" s="92"/>
    </row>
    <row r="130" spans="1:79" s="6" customFormat="1" ht="12.75" hidden="1" x14ac:dyDescent="0.2">
      <c r="A130" s="77" t="s">
        <v>85</v>
      </c>
      <c r="B130" s="78" t="s">
        <v>85</v>
      </c>
      <c r="C130" s="93"/>
      <c r="D130" s="131"/>
      <c r="E130" s="131"/>
      <c r="F130" s="131"/>
      <c r="G130" s="130"/>
      <c r="H130" s="130"/>
      <c r="I130" s="130"/>
      <c r="J130" s="130"/>
      <c r="K130" s="130"/>
      <c r="L130" s="131"/>
      <c r="M130" s="261"/>
      <c r="N130" s="130"/>
      <c r="O130" s="130"/>
      <c r="P130" s="130"/>
      <c r="Q130" s="130"/>
      <c r="R130" s="130"/>
      <c r="S130" s="131"/>
      <c r="T130" s="261"/>
      <c r="U130" s="130"/>
      <c r="V130" s="130"/>
      <c r="W130" s="130"/>
      <c r="X130" s="130"/>
      <c r="Y130" s="130"/>
      <c r="Z130" s="131"/>
      <c r="AA130" s="131"/>
      <c r="AB130" s="130"/>
      <c r="AC130" s="130"/>
      <c r="AD130" s="130"/>
      <c r="AE130" s="130"/>
      <c r="AF130" s="130"/>
      <c r="AG130" s="131"/>
      <c r="AH130" s="131"/>
      <c r="AI130" s="130"/>
      <c r="AJ130" s="130"/>
      <c r="AK130" s="130"/>
      <c r="AL130" s="130"/>
      <c r="AM130" s="130"/>
      <c r="AN130" s="176"/>
      <c r="AO130" s="131"/>
      <c r="AP130" s="130"/>
      <c r="AQ130" s="130"/>
      <c r="AR130" s="130"/>
      <c r="AS130" s="130"/>
      <c r="AT130" s="130"/>
      <c r="AU130" s="131"/>
      <c r="AV130" s="131"/>
      <c r="AW130" s="130"/>
      <c r="AX130" s="130"/>
      <c r="AY130" s="130"/>
      <c r="AZ130" s="130"/>
      <c r="BA130" s="130"/>
      <c r="BB130" s="131"/>
      <c r="BC130" s="131"/>
      <c r="BD130" s="130"/>
      <c r="BE130" s="130"/>
      <c r="BF130" s="130"/>
      <c r="BG130" s="130"/>
      <c r="BH130" s="130"/>
      <c r="BI130" s="131"/>
      <c r="BJ130" s="131"/>
      <c r="BK130" s="130"/>
      <c r="BL130" s="130"/>
      <c r="BM130" s="130"/>
      <c r="BN130" s="130"/>
      <c r="BO130" s="130"/>
      <c r="BP130" s="131"/>
      <c r="BQ130" s="131"/>
      <c r="BR130" s="130"/>
      <c r="BS130" s="130"/>
      <c r="BT130" s="130"/>
      <c r="BU130" s="130"/>
      <c r="BV130" s="130"/>
      <c r="BW130" s="131"/>
      <c r="BX130" s="94" t="str">
        <f t="shared" si="87"/>
        <v>0%</v>
      </c>
      <c r="BY130" s="131"/>
      <c r="BZ130" s="92" t="s">
        <v>135</v>
      </c>
      <c r="CA130" s="92"/>
    </row>
    <row r="131" spans="1:79" s="6" customFormat="1" ht="39.6" hidden="1" customHeight="1" x14ac:dyDescent="0.2">
      <c r="A131" s="83" t="s">
        <v>737</v>
      </c>
      <c r="B131" s="84" t="s">
        <v>10</v>
      </c>
      <c r="C131" s="175" t="s">
        <v>36</v>
      </c>
      <c r="D131" s="171">
        <f>SUM(D132:D134)</f>
        <v>0</v>
      </c>
      <c r="E131" s="171">
        <f t="shared" ref="E131:R131" si="91">SUM(E132:E134)</f>
        <v>0</v>
      </c>
      <c r="F131" s="171">
        <f t="shared" si="91"/>
        <v>0</v>
      </c>
      <c r="G131" s="162">
        <f t="shared" si="91"/>
        <v>0</v>
      </c>
      <c r="H131" s="162">
        <f t="shared" si="91"/>
        <v>0</v>
      </c>
      <c r="I131" s="162">
        <f t="shared" si="91"/>
        <v>0</v>
      </c>
      <c r="J131" s="162">
        <f t="shared" si="91"/>
        <v>0</v>
      </c>
      <c r="K131" s="162">
        <f t="shared" si="91"/>
        <v>0</v>
      </c>
      <c r="L131" s="171">
        <f t="shared" si="91"/>
        <v>0</v>
      </c>
      <c r="M131" s="261">
        <f t="shared" si="91"/>
        <v>0</v>
      </c>
      <c r="N131" s="162">
        <f t="shared" si="91"/>
        <v>0</v>
      </c>
      <c r="O131" s="162">
        <f t="shared" si="91"/>
        <v>0</v>
      </c>
      <c r="P131" s="162">
        <f t="shared" si="91"/>
        <v>0</v>
      </c>
      <c r="Q131" s="162">
        <f t="shared" si="91"/>
        <v>0</v>
      </c>
      <c r="R131" s="162">
        <f t="shared" si="91"/>
        <v>0</v>
      </c>
      <c r="S131" s="171">
        <f t="shared" ref="S131:AX131" si="92">SUM(S132:S134)</f>
        <v>0</v>
      </c>
      <c r="T131" s="261">
        <f t="shared" si="92"/>
        <v>0</v>
      </c>
      <c r="U131" s="162">
        <f t="shared" si="92"/>
        <v>0</v>
      </c>
      <c r="V131" s="162">
        <f t="shared" si="92"/>
        <v>0</v>
      </c>
      <c r="W131" s="162">
        <f t="shared" si="92"/>
        <v>0</v>
      </c>
      <c r="X131" s="162">
        <f t="shared" si="92"/>
        <v>0</v>
      </c>
      <c r="Y131" s="162">
        <f t="shared" si="92"/>
        <v>0</v>
      </c>
      <c r="Z131" s="171">
        <f t="shared" si="92"/>
        <v>0</v>
      </c>
      <c r="AA131" s="171">
        <f t="shared" si="92"/>
        <v>0</v>
      </c>
      <c r="AB131" s="162">
        <f t="shared" si="92"/>
        <v>0</v>
      </c>
      <c r="AC131" s="162">
        <f t="shared" si="92"/>
        <v>0</v>
      </c>
      <c r="AD131" s="162">
        <f t="shared" si="92"/>
        <v>0</v>
      </c>
      <c r="AE131" s="162">
        <f t="shared" si="92"/>
        <v>0</v>
      </c>
      <c r="AF131" s="162">
        <f t="shared" si="92"/>
        <v>0</v>
      </c>
      <c r="AG131" s="171">
        <f t="shared" si="92"/>
        <v>0</v>
      </c>
      <c r="AH131" s="171">
        <f t="shared" si="92"/>
        <v>0</v>
      </c>
      <c r="AI131" s="162">
        <f t="shared" si="92"/>
        <v>0</v>
      </c>
      <c r="AJ131" s="162">
        <f t="shared" si="92"/>
        <v>0</v>
      </c>
      <c r="AK131" s="162">
        <f t="shared" si="92"/>
        <v>0</v>
      </c>
      <c r="AL131" s="162">
        <f t="shared" si="92"/>
        <v>0</v>
      </c>
      <c r="AM131" s="162">
        <f t="shared" si="92"/>
        <v>0</v>
      </c>
      <c r="AN131" s="176">
        <f t="shared" si="92"/>
        <v>0</v>
      </c>
      <c r="AO131" s="171">
        <f t="shared" si="92"/>
        <v>0</v>
      </c>
      <c r="AP131" s="162">
        <f t="shared" si="92"/>
        <v>0</v>
      </c>
      <c r="AQ131" s="162">
        <f t="shared" si="92"/>
        <v>0</v>
      </c>
      <c r="AR131" s="162">
        <f t="shared" si="92"/>
        <v>0</v>
      </c>
      <c r="AS131" s="162">
        <f t="shared" si="92"/>
        <v>0</v>
      </c>
      <c r="AT131" s="162">
        <f t="shared" si="92"/>
        <v>0</v>
      </c>
      <c r="AU131" s="171">
        <f t="shared" si="92"/>
        <v>0</v>
      </c>
      <c r="AV131" s="171">
        <f t="shared" si="92"/>
        <v>0</v>
      </c>
      <c r="AW131" s="162">
        <f t="shared" si="92"/>
        <v>0</v>
      </c>
      <c r="AX131" s="162">
        <f t="shared" si="92"/>
        <v>0</v>
      </c>
      <c r="AY131" s="162">
        <f t="shared" ref="AY131:BW131" si="93">SUM(AY132:AY134)</f>
        <v>0</v>
      </c>
      <c r="AZ131" s="162">
        <f t="shared" si="93"/>
        <v>0</v>
      </c>
      <c r="BA131" s="162">
        <f t="shared" si="93"/>
        <v>0</v>
      </c>
      <c r="BB131" s="171">
        <f t="shared" si="93"/>
        <v>0</v>
      </c>
      <c r="BC131" s="171">
        <f t="shared" si="93"/>
        <v>0</v>
      </c>
      <c r="BD131" s="162">
        <f t="shared" si="93"/>
        <v>0</v>
      </c>
      <c r="BE131" s="162">
        <f t="shared" si="93"/>
        <v>0</v>
      </c>
      <c r="BF131" s="162">
        <f t="shared" si="93"/>
        <v>0</v>
      </c>
      <c r="BG131" s="162">
        <f t="shared" si="93"/>
        <v>0</v>
      </c>
      <c r="BH131" s="162">
        <f t="shared" si="93"/>
        <v>0</v>
      </c>
      <c r="BI131" s="171">
        <f t="shared" si="93"/>
        <v>0</v>
      </c>
      <c r="BJ131" s="171">
        <f t="shared" si="93"/>
        <v>0</v>
      </c>
      <c r="BK131" s="162">
        <f t="shared" si="93"/>
        <v>0</v>
      </c>
      <c r="BL131" s="162">
        <f t="shared" si="93"/>
        <v>0</v>
      </c>
      <c r="BM131" s="162">
        <f t="shared" si="93"/>
        <v>0</v>
      </c>
      <c r="BN131" s="162">
        <f t="shared" si="93"/>
        <v>0</v>
      </c>
      <c r="BO131" s="162">
        <f t="shared" si="93"/>
        <v>0</v>
      </c>
      <c r="BP131" s="171">
        <f t="shared" si="93"/>
        <v>0</v>
      </c>
      <c r="BQ131" s="171">
        <f t="shared" si="93"/>
        <v>0</v>
      </c>
      <c r="BR131" s="162">
        <f t="shared" si="93"/>
        <v>0</v>
      </c>
      <c r="BS131" s="162">
        <f t="shared" si="93"/>
        <v>0</v>
      </c>
      <c r="BT131" s="162">
        <f t="shared" si="93"/>
        <v>0</v>
      </c>
      <c r="BU131" s="162">
        <f t="shared" si="93"/>
        <v>0</v>
      </c>
      <c r="BV131" s="162">
        <f t="shared" si="93"/>
        <v>0</v>
      </c>
      <c r="BW131" s="171">
        <f t="shared" si="93"/>
        <v>0</v>
      </c>
      <c r="BX131" s="156" t="str">
        <f t="shared" si="87"/>
        <v>0%</v>
      </c>
      <c r="BY131" s="171">
        <f>SUM(BY132:BY134)</f>
        <v>0</v>
      </c>
      <c r="BZ131" s="155" t="s">
        <v>135</v>
      </c>
      <c r="CA131" s="155"/>
    </row>
    <row r="132" spans="1:79" s="6" customFormat="1" ht="25.5" hidden="1" x14ac:dyDescent="0.2">
      <c r="A132" s="77" t="s">
        <v>737</v>
      </c>
      <c r="B132" s="80" t="s">
        <v>922</v>
      </c>
      <c r="C132" s="95"/>
      <c r="D132" s="131"/>
      <c r="E132" s="131"/>
      <c r="F132" s="131"/>
      <c r="G132" s="130"/>
      <c r="H132" s="130"/>
      <c r="I132" s="130"/>
      <c r="J132" s="130"/>
      <c r="K132" s="130"/>
      <c r="L132" s="131"/>
      <c r="M132" s="261"/>
      <c r="N132" s="130"/>
      <c r="O132" s="130"/>
      <c r="P132" s="130"/>
      <c r="Q132" s="130"/>
      <c r="R132" s="130"/>
      <c r="S132" s="131"/>
      <c r="T132" s="261"/>
      <c r="U132" s="130"/>
      <c r="V132" s="130"/>
      <c r="W132" s="130"/>
      <c r="X132" s="130"/>
      <c r="Y132" s="130"/>
      <c r="Z132" s="131"/>
      <c r="AA132" s="131"/>
      <c r="AB132" s="130"/>
      <c r="AC132" s="130"/>
      <c r="AD132" s="130"/>
      <c r="AE132" s="130"/>
      <c r="AF132" s="130"/>
      <c r="AG132" s="131"/>
      <c r="AH132" s="131"/>
      <c r="AI132" s="130"/>
      <c r="AJ132" s="130"/>
      <c r="AK132" s="130"/>
      <c r="AL132" s="130"/>
      <c r="AM132" s="130"/>
      <c r="AN132" s="176"/>
      <c r="AO132" s="131"/>
      <c r="AP132" s="130"/>
      <c r="AQ132" s="130"/>
      <c r="AR132" s="130"/>
      <c r="AS132" s="130"/>
      <c r="AT132" s="130"/>
      <c r="AU132" s="131"/>
      <c r="AV132" s="131"/>
      <c r="AW132" s="130"/>
      <c r="AX132" s="130"/>
      <c r="AY132" s="130"/>
      <c r="AZ132" s="130"/>
      <c r="BA132" s="130"/>
      <c r="BB132" s="131"/>
      <c r="BC132" s="131"/>
      <c r="BD132" s="130"/>
      <c r="BE132" s="130"/>
      <c r="BF132" s="130"/>
      <c r="BG132" s="130"/>
      <c r="BH132" s="130"/>
      <c r="BI132" s="131"/>
      <c r="BJ132" s="131"/>
      <c r="BK132" s="130"/>
      <c r="BL132" s="130"/>
      <c r="BM132" s="130"/>
      <c r="BN132" s="130"/>
      <c r="BO132" s="130"/>
      <c r="BP132" s="131"/>
      <c r="BQ132" s="131"/>
      <c r="BR132" s="130"/>
      <c r="BS132" s="130"/>
      <c r="BT132" s="130"/>
      <c r="BU132" s="130"/>
      <c r="BV132" s="130"/>
      <c r="BW132" s="131"/>
      <c r="BX132" s="94" t="str">
        <f t="shared" si="87"/>
        <v>0%</v>
      </c>
      <c r="BY132" s="131"/>
      <c r="BZ132" s="92" t="s">
        <v>135</v>
      </c>
      <c r="CA132" s="92"/>
    </row>
    <row r="133" spans="1:79" s="6" customFormat="1" ht="25.5" hidden="1" x14ac:dyDescent="0.2">
      <c r="A133" s="77" t="s">
        <v>737</v>
      </c>
      <c r="B133" s="80" t="s">
        <v>922</v>
      </c>
      <c r="C133" s="95"/>
      <c r="D133" s="131"/>
      <c r="E133" s="131"/>
      <c r="F133" s="131"/>
      <c r="G133" s="130"/>
      <c r="H133" s="130"/>
      <c r="I133" s="130"/>
      <c r="J133" s="130"/>
      <c r="K133" s="130"/>
      <c r="L133" s="131"/>
      <c r="M133" s="261"/>
      <c r="N133" s="130"/>
      <c r="O133" s="130"/>
      <c r="P133" s="130"/>
      <c r="Q133" s="130"/>
      <c r="R133" s="130"/>
      <c r="S133" s="131"/>
      <c r="T133" s="261"/>
      <c r="U133" s="130"/>
      <c r="V133" s="130"/>
      <c r="W133" s="130"/>
      <c r="X133" s="130"/>
      <c r="Y133" s="130"/>
      <c r="Z133" s="131"/>
      <c r="AA133" s="131"/>
      <c r="AB133" s="130"/>
      <c r="AC133" s="130"/>
      <c r="AD133" s="130"/>
      <c r="AE133" s="130"/>
      <c r="AF133" s="130"/>
      <c r="AG133" s="131"/>
      <c r="AH133" s="131"/>
      <c r="AI133" s="130"/>
      <c r="AJ133" s="130"/>
      <c r="AK133" s="130"/>
      <c r="AL133" s="130"/>
      <c r="AM133" s="130"/>
      <c r="AN133" s="176"/>
      <c r="AO133" s="131"/>
      <c r="AP133" s="130"/>
      <c r="AQ133" s="130"/>
      <c r="AR133" s="130"/>
      <c r="AS133" s="130"/>
      <c r="AT133" s="130"/>
      <c r="AU133" s="131"/>
      <c r="AV133" s="131"/>
      <c r="AW133" s="130"/>
      <c r="AX133" s="130"/>
      <c r="AY133" s="130"/>
      <c r="AZ133" s="130"/>
      <c r="BA133" s="130"/>
      <c r="BB133" s="131"/>
      <c r="BC133" s="131"/>
      <c r="BD133" s="130"/>
      <c r="BE133" s="130"/>
      <c r="BF133" s="130"/>
      <c r="BG133" s="130"/>
      <c r="BH133" s="130"/>
      <c r="BI133" s="131"/>
      <c r="BJ133" s="131"/>
      <c r="BK133" s="130"/>
      <c r="BL133" s="130"/>
      <c r="BM133" s="130"/>
      <c r="BN133" s="130"/>
      <c r="BO133" s="130"/>
      <c r="BP133" s="131"/>
      <c r="BQ133" s="131"/>
      <c r="BR133" s="130"/>
      <c r="BS133" s="130"/>
      <c r="BT133" s="130"/>
      <c r="BU133" s="130"/>
      <c r="BV133" s="130"/>
      <c r="BW133" s="131"/>
      <c r="BX133" s="94" t="str">
        <f t="shared" si="87"/>
        <v>0%</v>
      </c>
      <c r="BY133" s="131"/>
      <c r="BZ133" s="92" t="s">
        <v>135</v>
      </c>
      <c r="CA133" s="92"/>
    </row>
    <row r="134" spans="1:79" s="6" customFormat="1" ht="12.75" hidden="1" x14ac:dyDescent="0.2">
      <c r="A134" s="77" t="s">
        <v>85</v>
      </c>
      <c r="B134" s="78" t="s">
        <v>85</v>
      </c>
      <c r="C134" s="95"/>
      <c r="D134" s="131"/>
      <c r="E134" s="131"/>
      <c r="F134" s="131"/>
      <c r="G134" s="130"/>
      <c r="H134" s="130"/>
      <c r="I134" s="130"/>
      <c r="J134" s="130"/>
      <c r="K134" s="130"/>
      <c r="L134" s="131"/>
      <c r="M134" s="261"/>
      <c r="N134" s="130"/>
      <c r="O134" s="130"/>
      <c r="P134" s="130"/>
      <c r="Q134" s="130"/>
      <c r="R134" s="130"/>
      <c r="S134" s="131"/>
      <c r="T134" s="261"/>
      <c r="U134" s="130"/>
      <c r="V134" s="130"/>
      <c r="W134" s="130"/>
      <c r="X134" s="130"/>
      <c r="Y134" s="130"/>
      <c r="Z134" s="131"/>
      <c r="AA134" s="131"/>
      <c r="AB134" s="130"/>
      <c r="AC134" s="130"/>
      <c r="AD134" s="130"/>
      <c r="AE134" s="130"/>
      <c r="AF134" s="130"/>
      <c r="AG134" s="131"/>
      <c r="AH134" s="131"/>
      <c r="AI134" s="130"/>
      <c r="AJ134" s="130"/>
      <c r="AK134" s="130"/>
      <c r="AL134" s="130"/>
      <c r="AM134" s="130"/>
      <c r="AN134" s="176"/>
      <c r="AO134" s="131"/>
      <c r="AP134" s="130"/>
      <c r="AQ134" s="130"/>
      <c r="AR134" s="130"/>
      <c r="AS134" s="130"/>
      <c r="AT134" s="130"/>
      <c r="AU134" s="131"/>
      <c r="AV134" s="131"/>
      <c r="AW134" s="130"/>
      <c r="AX134" s="130"/>
      <c r="AY134" s="130"/>
      <c r="AZ134" s="130"/>
      <c r="BA134" s="130"/>
      <c r="BB134" s="131"/>
      <c r="BC134" s="131"/>
      <c r="BD134" s="130"/>
      <c r="BE134" s="130"/>
      <c r="BF134" s="130"/>
      <c r="BG134" s="130"/>
      <c r="BH134" s="130"/>
      <c r="BI134" s="131"/>
      <c r="BJ134" s="131"/>
      <c r="BK134" s="130"/>
      <c r="BL134" s="130"/>
      <c r="BM134" s="130"/>
      <c r="BN134" s="130"/>
      <c r="BO134" s="130"/>
      <c r="BP134" s="131"/>
      <c r="BQ134" s="131"/>
      <c r="BR134" s="130"/>
      <c r="BS134" s="130"/>
      <c r="BT134" s="130"/>
      <c r="BU134" s="130"/>
      <c r="BV134" s="130"/>
      <c r="BW134" s="131"/>
      <c r="BX134" s="94" t="str">
        <f t="shared" si="87"/>
        <v>0%</v>
      </c>
      <c r="BY134" s="131"/>
      <c r="BZ134" s="92" t="s">
        <v>135</v>
      </c>
      <c r="CA134" s="92"/>
    </row>
    <row r="135" spans="1:79" s="6" customFormat="1" ht="37.9" hidden="1" customHeight="1" x14ac:dyDescent="0.2">
      <c r="A135" s="83" t="s">
        <v>11</v>
      </c>
      <c r="B135" s="84" t="s">
        <v>12</v>
      </c>
      <c r="C135" s="175" t="s">
        <v>36</v>
      </c>
      <c r="D135" s="171">
        <f>SUM(D136:D138)</f>
        <v>0</v>
      </c>
      <c r="E135" s="171">
        <f t="shared" ref="E135:R135" si="94">SUM(E136:E138)</f>
        <v>0</v>
      </c>
      <c r="F135" s="171">
        <f t="shared" si="94"/>
        <v>0</v>
      </c>
      <c r="G135" s="162">
        <f t="shared" si="94"/>
        <v>0</v>
      </c>
      <c r="H135" s="162">
        <f t="shared" si="94"/>
        <v>0</v>
      </c>
      <c r="I135" s="162">
        <f t="shared" si="94"/>
        <v>0</v>
      </c>
      <c r="J135" s="162">
        <f t="shared" si="94"/>
        <v>0</v>
      </c>
      <c r="K135" s="162">
        <f t="shared" si="94"/>
        <v>0</v>
      </c>
      <c r="L135" s="171">
        <f t="shared" si="94"/>
        <v>0</v>
      </c>
      <c r="M135" s="261">
        <f t="shared" si="94"/>
        <v>0</v>
      </c>
      <c r="N135" s="162">
        <f t="shared" si="94"/>
        <v>0</v>
      </c>
      <c r="O135" s="162">
        <f t="shared" si="94"/>
        <v>0</v>
      </c>
      <c r="P135" s="162">
        <f t="shared" si="94"/>
        <v>0</v>
      </c>
      <c r="Q135" s="162">
        <f t="shared" si="94"/>
        <v>0</v>
      </c>
      <c r="R135" s="162">
        <f t="shared" si="94"/>
        <v>0</v>
      </c>
      <c r="S135" s="171">
        <f t="shared" ref="S135:AX135" si="95">SUM(S136:S138)</f>
        <v>0</v>
      </c>
      <c r="T135" s="261">
        <f t="shared" si="95"/>
        <v>0</v>
      </c>
      <c r="U135" s="162">
        <f t="shared" si="95"/>
        <v>0</v>
      </c>
      <c r="V135" s="162">
        <f t="shared" si="95"/>
        <v>0</v>
      </c>
      <c r="W135" s="162">
        <f t="shared" si="95"/>
        <v>0</v>
      </c>
      <c r="X135" s="162">
        <f t="shared" si="95"/>
        <v>0</v>
      </c>
      <c r="Y135" s="162">
        <f t="shared" si="95"/>
        <v>0</v>
      </c>
      <c r="Z135" s="171">
        <f t="shared" si="95"/>
        <v>0</v>
      </c>
      <c r="AA135" s="171">
        <f t="shared" si="95"/>
        <v>0</v>
      </c>
      <c r="AB135" s="162">
        <f t="shared" si="95"/>
        <v>0</v>
      </c>
      <c r="AC135" s="162">
        <f t="shared" si="95"/>
        <v>0</v>
      </c>
      <c r="AD135" s="162">
        <f t="shared" si="95"/>
        <v>0</v>
      </c>
      <c r="AE135" s="162">
        <f t="shared" si="95"/>
        <v>0</v>
      </c>
      <c r="AF135" s="162">
        <f t="shared" si="95"/>
        <v>0</v>
      </c>
      <c r="AG135" s="171">
        <f t="shared" si="95"/>
        <v>0</v>
      </c>
      <c r="AH135" s="171">
        <f t="shared" si="95"/>
        <v>0</v>
      </c>
      <c r="AI135" s="162">
        <f t="shared" si="95"/>
        <v>0</v>
      </c>
      <c r="AJ135" s="162">
        <f t="shared" si="95"/>
        <v>0</v>
      </c>
      <c r="AK135" s="162">
        <f t="shared" si="95"/>
        <v>0</v>
      </c>
      <c r="AL135" s="162">
        <f t="shared" si="95"/>
        <v>0</v>
      </c>
      <c r="AM135" s="162">
        <f t="shared" si="95"/>
        <v>0</v>
      </c>
      <c r="AN135" s="176">
        <f t="shared" si="95"/>
        <v>0</v>
      </c>
      <c r="AO135" s="171">
        <f t="shared" si="95"/>
        <v>0</v>
      </c>
      <c r="AP135" s="162">
        <f t="shared" si="95"/>
        <v>0</v>
      </c>
      <c r="AQ135" s="162">
        <f t="shared" si="95"/>
        <v>0</v>
      </c>
      <c r="AR135" s="162">
        <f t="shared" si="95"/>
        <v>0</v>
      </c>
      <c r="AS135" s="162">
        <f t="shared" si="95"/>
        <v>0</v>
      </c>
      <c r="AT135" s="162">
        <f t="shared" si="95"/>
        <v>0</v>
      </c>
      <c r="AU135" s="171">
        <f t="shared" si="95"/>
        <v>0</v>
      </c>
      <c r="AV135" s="171">
        <f t="shared" si="95"/>
        <v>0</v>
      </c>
      <c r="AW135" s="162">
        <f t="shared" si="95"/>
        <v>0</v>
      </c>
      <c r="AX135" s="162">
        <f t="shared" si="95"/>
        <v>0</v>
      </c>
      <c r="AY135" s="162">
        <f t="shared" ref="AY135:BW135" si="96">SUM(AY136:AY138)</f>
        <v>0</v>
      </c>
      <c r="AZ135" s="162">
        <f t="shared" si="96"/>
        <v>0</v>
      </c>
      <c r="BA135" s="162">
        <f t="shared" si="96"/>
        <v>0</v>
      </c>
      <c r="BB135" s="171">
        <f t="shared" si="96"/>
        <v>0</v>
      </c>
      <c r="BC135" s="171">
        <f t="shared" si="96"/>
        <v>0</v>
      </c>
      <c r="BD135" s="162">
        <f t="shared" si="96"/>
        <v>0</v>
      </c>
      <c r="BE135" s="162">
        <f t="shared" si="96"/>
        <v>0</v>
      </c>
      <c r="BF135" s="162">
        <f t="shared" si="96"/>
        <v>0</v>
      </c>
      <c r="BG135" s="162">
        <f t="shared" si="96"/>
        <v>0</v>
      </c>
      <c r="BH135" s="162">
        <f t="shared" si="96"/>
        <v>0</v>
      </c>
      <c r="BI135" s="171">
        <f t="shared" si="96"/>
        <v>0</v>
      </c>
      <c r="BJ135" s="171">
        <f t="shared" si="96"/>
        <v>0</v>
      </c>
      <c r="BK135" s="162">
        <f t="shared" si="96"/>
        <v>0</v>
      </c>
      <c r="BL135" s="162">
        <f t="shared" si="96"/>
        <v>0</v>
      </c>
      <c r="BM135" s="162">
        <f t="shared" si="96"/>
        <v>0</v>
      </c>
      <c r="BN135" s="162">
        <f t="shared" si="96"/>
        <v>0</v>
      </c>
      <c r="BO135" s="162">
        <f t="shared" si="96"/>
        <v>0</v>
      </c>
      <c r="BP135" s="171">
        <f t="shared" si="96"/>
        <v>0</v>
      </c>
      <c r="BQ135" s="171">
        <f t="shared" si="96"/>
        <v>0</v>
      </c>
      <c r="BR135" s="162">
        <f t="shared" si="96"/>
        <v>0</v>
      </c>
      <c r="BS135" s="162">
        <f t="shared" si="96"/>
        <v>0</v>
      </c>
      <c r="BT135" s="162">
        <f t="shared" si="96"/>
        <v>0</v>
      </c>
      <c r="BU135" s="162">
        <f t="shared" si="96"/>
        <v>0</v>
      </c>
      <c r="BV135" s="162">
        <f t="shared" si="96"/>
        <v>0</v>
      </c>
      <c r="BW135" s="171">
        <f t="shared" si="96"/>
        <v>0</v>
      </c>
      <c r="BX135" s="156" t="str">
        <f t="shared" si="87"/>
        <v>0%</v>
      </c>
      <c r="BY135" s="171">
        <f>SUM(BY136:BY138)</f>
        <v>0</v>
      </c>
      <c r="BZ135" s="155" t="s">
        <v>135</v>
      </c>
      <c r="CA135" s="155"/>
    </row>
    <row r="136" spans="1:79" s="6" customFormat="1" ht="25.5" hidden="1" x14ac:dyDescent="0.2">
      <c r="A136" s="77" t="s">
        <v>11</v>
      </c>
      <c r="B136" s="80" t="s">
        <v>922</v>
      </c>
      <c r="C136" s="93"/>
      <c r="D136" s="131"/>
      <c r="E136" s="131"/>
      <c r="F136" s="131"/>
      <c r="G136" s="130"/>
      <c r="H136" s="130"/>
      <c r="I136" s="130"/>
      <c r="J136" s="130"/>
      <c r="K136" s="130"/>
      <c r="L136" s="131"/>
      <c r="M136" s="261"/>
      <c r="N136" s="130"/>
      <c r="O136" s="130"/>
      <c r="P136" s="130"/>
      <c r="Q136" s="130"/>
      <c r="R136" s="130"/>
      <c r="S136" s="131"/>
      <c r="T136" s="261"/>
      <c r="U136" s="130"/>
      <c r="V136" s="130"/>
      <c r="W136" s="130"/>
      <c r="X136" s="130"/>
      <c r="Y136" s="130"/>
      <c r="Z136" s="131"/>
      <c r="AA136" s="131"/>
      <c r="AB136" s="130"/>
      <c r="AC136" s="130"/>
      <c r="AD136" s="130"/>
      <c r="AE136" s="130"/>
      <c r="AF136" s="130"/>
      <c r="AG136" s="131"/>
      <c r="AH136" s="131"/>
      <c r="AI136" s="130"/>
      <c r="AJ136" s="130"/>
      <c r="AK136" s="130"/>
      <c r="AL136" s="130"/>
      <c r="AM136" s="130"/>
      <c r="AN136" s="176"/>
      <c r="AO136" s="131"/>
      <c r="AP136" s="130"/>
      <c r="AQ136" s="130"/>
      <c r="AR136" s="130"/>
      <c r="AS136" s="130"/>
      <c r="AT136" s="130"/>
      <c r="AU136" s="131"/>
      <c r="AV136" s="131"/>
      <c r="AW136" s="130"/>
      <c r="AX136" s="130"/>
      <c r="AY136" s="130"/>
      <c r="AZ136" s="130"/>
      <c r="BA136" s="130"/>
      <c r="BB136" s="131"/>
      <c r="BC136" s="131"/>
      <c r="BD136" s="130"/>
      <c r="BE136" s="130"/>
      <c r="BF136" s="130"/>
      <c r="BG136" s="130"/>
      <c r="BH136" s="130"/>
      <c r="BI136" s="131"/>
      <c r="BJ136" s="131"/>
      <c r="BK136" s="130"/>
      <c r="BL136" s="130"/>
      <c r="BM136" s="130"/>
      <c r="BN136" s="130"/>
      <c r="BO136" s="130"/>
      <c r="BP136" s="131"/>
      <c r="BQ136" s="131"/>
      <c r="BR136" s="130"/>
      <c r="BS136" s="130"/>
      <c r="BT136" s="130"/>
      <c r="BU136" s="130"/>
      <c r="BV136" s="130"/>
      <c r="BW136" s="131"/>
      <c r="BX136" s="94" t="str">
        <f t="shared" si="87"/>
        <v>0%</v>
      </c>
      <c r="BY136" s="131"/>
      <c r="BZ136" s="92" t="s">
        <v>135</v>
      </c>
      <c r="CA136" s="92"/>
    </row>
    <row r="137" spans="1:79" s="6" customFormat="1" ht="25.5" hidden="1" x14ac:dyDescent="0.2">
      <c r="A137" s="77" t="s">
        <v>11</v>
      </c>
      <c r="B137" s="80" t="s">
        <v>922</v>
      </c>
      <c r="C137" s="93"/>
      <c r="D137" s="131"/>
      <c r="E137" s="131"/>
      <c r="F137" s="131"/>
      <c r="G137" s="130"/>
      <c r="H137" s="130"/>
      <c r="I137" s="130"/>
      <c r="J137" s="130"/>
      <c r="K137" s="130"/>
      <c r="L137" s="131"/>
      <c r="M137" s="261"/>
      <c r="N137" s="130"/>
      <c r="O137" s="130"/>
      <c r="P137" s="130"/>
      <c r="Q137" s="130"/>
      <c r="R137" s="130"/>
      <c r="S137" s="131"/>
      <c r="T137" s="261"/>
      <c r="U137" s="130"/>
      <c r="V137" s="130"/>
      <c r="W137" s="130"/>
      <c r="X137" s="130"/>
      <c r="Y137" s="130"/>
      <c r="Z137" s="131"/>
      <c r="AA137" s="131"/>
      <c r="AB137" s="130"/>
      <c r="AC137" s="130"/>
      <c r="AD137" s="130"/>
      <c r="AE137" s="130"/>
      <c r="AF137" s="130"/>
      <c r="AG137" s="131"/>
      <c r="AH137" s="131"/>
      <c r="AI137" s="130"/>
      <c r="AJ137" s="130"/>
      <c r="AK137" s="130"/>
      <c r="AL137" s="130"/>
      <c r="AM137" s="130"/>
      <c r="AN137" s="176"/>
      <c r="AO137" s="131"/>
      <c r="AP137" s="130"/>
      <c r="AQ137" s="130"/>
      <c r="AR137" s="130"/>
      <c r="AS137" s="130"/>
      <c r="AT137" s="130"/>
      <c r="AU137" s="131"/>
      <c r="AV137" s="131"/>
      <c r="AW137" s="130"/>
      <c r="AX137" s="130"/>
      <c r="AY137" s="130"/>
      <c r="AZ137" s="130"/>
      <c r="BA137" s="130"/>
      <c r="BB137" s="131"/>
      <c r="BC137" s="131"/>
      <c r="BD137" s="130"/>
      <c r="BE137" s="130"/>
      <c r="BF137" s="130"/>
      <c r="BG137" s="130"/>
      <c r="BH137" s="130"/>
      <c r="BI137" s="131"/>
      <c r="BJ137" s="131"/>
      <c r="BK137" s="130"/>
      <c r="BL137" s="130"/>
      <c r="BM137" s="130"/>
      <c r="BN137" s="130"/>
      <c r="BO137" s="130"/>
      <c r="BP137" s="131"/>
      <c r="BQ137" s="131"/>
      <c r="BR137" s="130"/>
      <c r="BS137" s="130"/>
      <c r="BT137" s="130"/>
      <c r="BU137" s="130"/>
      <c r="BV137" s="130"/>
      <c r="BW137" s="131"/>
      <c r="BX137" s="94" t="str">
        <f t="shared" si="87"/>
        <v>0%</v>
      </c>
      <c r="BY137" s="131"/>
      <c r="BZ137" s="92" t="s">
        <v>135</v>
      </c>
      <c r="CA137" s="92"/>
    </row>
    <row r="138" spans="1:79" s="6" customFormat="1" ht="12.75" hidden="1" x14ac:dyDescent="0.2">
      <c r="A138" s="77" t="s">
        <v>85</v>
      </c>
      <c r="B138" s="78" t="s">
        <v>85</v>
      </c>
      <c r="C138" s="93"/>
      <c r="D138" s="131"/>
      <c r="E138" s="131"/>
      <c r="F138" s="131"/>
      <c r="G138" s="130"/>
      <c r="H138" s="130"/>
      <c r="I138" s="130"/>
      <c r="J138" s="130"/>
      <c r="K138" s="130"/>
      <c r="L138" s="131"/>
      <c r="M138" s="261"/>
      <c r="N138" s="130"/>
      <c r="O138" s="130"/>
      <c r="P138" s="130"/>
      <c r="Q138" s="130"/>
      <c r="R138" s="130"/>
      <c r="S138" s="131"/>
      <c r="T138" s="261"/>
      <c r="U138" s="130"/>
      <c r="V138" s="130"/>
      <c r="W138" s="130"/>
      <c r="X138" s="130"/>
      <c r="Y138" s="130"/>
      <c r="Z138" s="131"/>
      <c r="AA138" s="131"/>
      <c r="AB138" s="130"/>
      <c r="AC138" s="130"/>
      <c r="AD138" s="130"/>
      <c r="AE138" s="130"/>
      <c r="AF138" s="130"/>
      <c r="AG138" s="131"/>
      <c r="AH138" s="131"/>
      <c r="AI138" s="130"/>
      <c r="AJ138" s="130"/>
      <c r="AK138" s="130"/>
      <c r="AL138" s="130"/>
      <c r="AM138" s="130"/>
      <c r="AN138" s="176"/>
      <c r="AO138" s="131"/>
      <c r="AP138" s="130"/>
      <c r="AQ138" s="130"/>
      <c r="AR138" s="130"/>
      <c r="AS138" s="130"/>
      <c r="AT138" s="130"/>
      <c r="AU138" s="131"/>
      <c r="AV138" s="131"/>
      <c r="AW138" s="130"/>
      <c r="AX138" s="130"/>
      <c r="AY138" s="130"/>
      <c r="AZ138" s="130"/>
      <c r="BA138" s="130"/>
      <c r="BB138" s="131"/>
      <c r="BC138" s="131"/>
      <c r="BD138" s="130"/>
      <c r="BE138" s="130"/>
      <c r="BF138" s="130"/>
      <c r="BG138" s="130"/>
      <c r="BH138" s="130"/>
      <c r="BI138" s="131"/>
      <c r="BJ138" s="131"/>
      <c r="BK138" s="130"/>
      <c r="BL138" s="130"/>
      <c r="BM138" s="130"/>
      <c r="BN138" s="130"/>
      <c r="BO138" s="130"/>
      <c r="BP138" s="131"/>
      <c r="BQ138" s="131"/>
      <c r="BR138" s="130"/>
      <c r="BS138" s="130"/>
      <c r="BT138" s="130"/>
      <c r="BU138" s="130"/>
      <c r="BV138" s="130"/>
      <c r="BW138" s="131"/>
      <c r="BX138" s="94" t="str">
        <f t="shared" si="87"/>
        <v>0%</v>
      </c>
      <c r="BY138" s="131"/>
      <c r="BZ138" s="92" t="s">
        <v>135</v>
      </c>
      <c r="CA138" s="92"/>
    </row>
    <row r="139" spans="1:79" s="6" customFormat="1" ht="60" hidden="1" customHeight="1" x14ac:dyDescent="0.2">
      <c r="A139" s="81" t="s">
        <v>13</v>
      </c>
      <c r="B139" s="82" t="s">
        <v>14</v>
      </c>
      <c r="C139" s="174" t="s">
        <v>36</v>
      </c>
      <c r="D139" s="173">
        <f>D140+D144</f>
        <v>0</v>
      </c>
      <c r="E139" s="173">
        <f t="shared" ref="E139:R139" si="97">E140+E144</f>
        <v>0</v>
      </c>
      <c r="F139" s="173">
        <f t="shared" si="97"/>
        <v>0</v>
      </c>
      <c r="G139" s="164">
        <f t="shared" si="97"/>
        <v>0</v>
      </c>
      <c r="H139" s="164">
        <f t="shared" si="97"/>
        <v>0</v>
      </c>
      <c r="I139" s="164">
        <f t="shared" si="97"/>
        <v>0</v>
      </c>
      <c r="J139" s="164">
        <f t="shared" si="97"/>
        <v>0</v>
      </c>
      <c r="K139" s="164">
        <f t="shared" si="97"/>
        <v>0</v>
      </c>
      <c r="L139" s="173">
        <f t="shared" si="97"/>
        <v>0</v>
      </c>
      <c r="M139" s="261">
        <f t="shared" si="97"/>
        <v>0</v>
      </c>
      <c r="N139" s="164">
        <f t="shared" si="97"/>
        <v>0</v>
      </c>
      <c r="O139" s="164">
        <f t="shared" si="97"/>
        <v>0</v>
      </c>
      <c r="P139" s="164">
        <f t="shared" si="97"/>
        <v>0</v>
      </c>
      <c r="Q139" s="164">
        <f t="shared" si="97"/>
        <v>0</v>
      </c>
      <c r="R139" s="164">
        <f t="shared" si="97"/>
        <v>0</v>
      </c>
      <c r="S139" s="173">
        <f t="shared" ref="S139:AX139" si="98">S140+S144</f>
        <v>0</v>
      </c>
      <c r="T139" s="261">
        <f t="shared" si="98"/>
        <v>0</v>
      </c>
      <c r="U139" s="164">
        <f t="shared" si="98"/>
        <v>0</v>
      </c>
      <c r="V139" s="164">
        <f t="shared" si="98"/>
        <v>0</v>
      </c>
      <c r="W139" s="164">
        <f t="shared" si="98"/>
        <v>0</v>
      </c>
      <c r="X139" s="164">
        <f t="shared" si="98"/>
        <v>0</v>
      </c>
      <c r="Y139" s="164">
        <f t="shared" si="98"/>
        <v>0</v>
      </c>
      <c r="Z139" s="173">
        <f t="shared" si="98"/>
        <v>0</v>
      </c>
      <c r="AA139" s="173">
        <f t="shared" si="98"/>
        <v>0</v>
      </c>
      <c r="AB139" s="164">
        <f t="shared" si="98"/>
        <v>0</v>
      </c>
      <c r="AC139" s="164">
        <f t="shared" si="98"/>
        <v>0</v>
      </c>
      <c r="AD139" s="164">
        <f t="shared" si="98"/>
        <v>0</v>
      </c>
      <c r="AE139" s="164">
        <f t="shared" si="98"/>
        <v>0</v>
      </c>
      <c r="AF139" s="164">
        <f t="shared" si="98"/>
        <v>0</v>
      </c>
      <c r="AG139" s="173">
        <f t="shared" si="98"/>
        <v>0</v>
      </c>
      <c r="AH139" s="173">
        <f t="shared" si="98"/>
        <v>0</v>
      </c>
      <c r="AI139" s="164">
        <f t="shared" si="98"/>
        <v>0</v>
      </c>
      <c r="AJ139" s="164">
        <f t="shared" si="98"/>
        <v>0</v>
      </c>
      <c r="AK139" s="164">
        <f t="shared" si="98"/>
        <v>0</v>
      </c>
      <c r="AL139" s="164">
        <f t="shared" si="98"/>
        <v>0</v>
      </c>
      <c r="AM139" s="164">
        <f t="shared" si="98"/>
        <v>0</v>
      </c>
      <c r="AN139" s="176">
        <f t="shared" si="98"/>
        <v>0</v>
      </c>
      <c r="AO139" s="173">
        <f t="shared" si="98"/>
        <v>0</v>
      </c>
      <c r="AP139" s="164">
        <f t="shared" si="98"/>
        <v>0</v>
      </c>
      <c r="AQ139" s="164">
        <f t="shared" si="98"/>
        <v>0</v>
      </c>
      <c r="AR139" s="164">
        <f t="shared" si="98"/>
        <v>0</v>
      </c>
      <c r="AS139" s="164">
        <f t="shared" si="98"/>
        <v>0</v>
      </c>
      <c r="AT139" s="164">
        <f t="shared" si="98"/>
        <v>0</v>
      </c>
      <c r="AU139" s="173">
        <f t="shared" si="98"/>
        <v>0</v>
      </c>
      <c r="AV139" s="173">
        <f t="shared" si="98"/>
        <v>0</v>
      </c>
      <c r="AW139" s="164">
        <f t="shared" si="98"/>
        <v>0</v>
      </c>
      <c r="AX139" s="164">
        <f t="shared" si="98"/>
        <v>0</v>
      </c>
      <c r="AY139" s="164">
        <f t="shared" ref="AY139:BW139" si="99">AY140+AY144</f>
        <v>0</v>
      </c>
      <c r="AZ139" s="164">
        <f t="shared" si="99"/>
        <v>0</v>
      </c>
      <c r="BA139" s="164">
        <f t="shared" si="99"/>
        <v>0</v>
      </c>
      <c r="BB139" s="173">
        <f t="shared" si="99"/>
        <v>0</v>
      </c>
      <c r="BC139" s="173">
        <f t="shared" si="99"/>
        <v>0</v>
      </c>
      <c r="BD139" s="164">
        <f t="shared" si="99"/>
        <v>0</v>
      </c>
      <c r="BE139" s="164">
        <f t="shared" si="99"/>
        <v>0</v>
      </c>
      <c r="BF139" s="164">
        <f t="shared" si="99"/>
        <v>0</v>
      </c>
      <c r="BG139" s="164">
        <f t="shared" si="99"/>
        <v>0</v>
      </c>
      <c r="BH139" s="164">
        <f t="shared" si="99"/>
        <v>0</v>
      </c>
      <c r="BI139" s="173">
        <f t="shared" si="99"/>
        <v>0</v>
      </c>
      <c r="BJ139" s="173">
        <f t="shared" si="99"/>
        <v>0</v>
      </c>
      <c r="BK139" s="164">
        <f t="shared" si="99"/>
        <v>0</v>
      </c>
      <c r="BL139" s="164">
        <f t="shared" si="99"/>
        <v>0</v>
      </c>
      <c r="BM139" s="164">
        <f t="shared" si="99"/>
        <v>0</v>
      </c>
      <c r="BN139" s="164">
        <f t="shared" si="99"/>
        <v>0</v>
      </c>
      <c r="BO139" s="164">
        <f t="shared" si="99"/>
        <v>0</v>
      </c>
      <c r="BP139" s="173">
        <f t="shared" si="99"/>
        <v>0</v>
      </c>
      <c r="BQ139" s="173">
        <f t="shared" si="99"/>
        <v>0</v>
      </c>
      <c r="BR139" s="164">
        <f t="shared" si="99"/>
        <v>0</v>
      </c>
      <c r="BS139" s="164">
        <f t="shared" si="99"/>
        <v>0</v>
      </c>
      <c r="BT139" s="164">
        <f t="shared" si="99"/>
        <v>0</v>
      </c>
      <c r="BU139" s="164">
        <f t="shared" si="99"/>
        <v>0</v>
      </c>
      <c r="BV139" s="164">
        <f t="shared" si="99"/>
        <v>0</v>
      </c>
      <c r="BW139" s="173">
        <f t="shared" si="99"/>
        <v>0</v>
      </c>
      <c r="BX139" s="148" t="str">
        <f t="shared" si="87"/>
        <v>0%</v>
      </c>
      <c r="BY139" s="173">
        <f>BY140+BY144</f>
        <v>0</v>
      </c>
      <c r="BZ139" s="147" t="s">
        <v>135</v>
      </c>
      <c r="CA139" s="147"/>
    </row>
    <row r="140" spans="1:79" s="6" customFormat="1" ht="39.6" hidden="1" customHeight="1" x14ac:dyDescent="0.2">
      <c r="A140" s="83" t="s">
        <v>15</v>
      </c>
      <c r="B140" s="84" t="s">
        <v>16</v>
      </c>
      <c r="C140" s="175" t="s">
        <v>36</v>
      </c>
      <c r="D140" s="171">
        <f>SUM(D141:D143)</f>
        <v>0</v>
      </c>
      <c r="E140" s="171">
        <f t="shared" ref="E140:R140" si="100">SUM(E141:E143)</f>
        <v>0</v>
      </c>
      <c r="F140" s="171">
        <f t="shared" si="100"/>
        <v>0</v>
      </c>
      <c r="G140" s="162">
        <f t="shared" si="100"/>
        <v>0</v>
      </c>
      <c r="H140" s="162">
        <f t="shared" si="100"/>
        <v>0</v>
      </c>
      <c r="I140" s="162">
        <f t="shared" si="100"/>
        <v>0</v>
      </c>
      <c r="J140" s="162">
        <f t="shared" si="100"/>
        <v>0</v>
      </c>
      <c r="K140" s="162">
        <f t="shared" si="100"/>
        <v>0</v>
      </c>
      <c r="L140" s="171">
        <f t="shared" si="100"/>
        <v>0</v>
      </c>
      <c r="M140" s="261">
        <f t="shared" si="100"/>
        <v>0</v>
      </c>
      <c r="N140" s="162">
        <f t="shared" si="100"/>
        <v>0</v>
      </c>
      <c r="O140" s="162">
        <f t="shared" si="100"/>
        <v>0</v>
      </c>
      <c r="P140" s="162">
        <f t="shared" si="100"/>
        <v>0</v>
      </c>
      <c r="Q140" s="162">
        <f t="shared" si="100"/>
        <v>0</v>
      </c>
      <c r="R140" s="162">
        <f t="shared" si="100"/>
        <v>0</v>
      </c>
      <c r="S140" s="171">
        <f t="shared" ref="S140:AX140" si="101">SUM(S141:S143)</f>
        <v>0</v>
      </c>
      <c r="T140" s="261">
        <f t="shared" si="101"/>
        <v>0</v>
      </c>
      <c r="U140" s="162">
        <f t="shared" si="101"/>
        <v>0</v>
      </c>
      <c r="V140" s="162">
        <f t="shared" si="101"/>
        <v>0</v>
      </c>
      <c r="W140" s="162">
        <f t="shared" si="101"/>
        <v>0</v>
      </c>
      <c r="X140" s="162">
        <f t="shared" si="101"/>
        <v>0</v>
      </c>
      <c r="Y140" s="162">
        <f t="shared" si="101"/>
        <v>0</v>
      </c>
      <c r="Z140" s="171">
        <f t="shared" si="101"/>
        <v>0</v>
      </c>
      <c r="AA140" s="171">
        <f t="shared" si="101"/>
        <v>0</v>
      </c>
      <c r="AB140" s="162">
        <f t="shared" si="101"/>
        <v>0</v>
      </c>
      <c r="AC140" s="162">
        <f t="shared" si="101"/>
        <v>0</v>
      </c>
      <c r="AD140" s="162">
        <f t="shared" si="101"/>
        <v>0</v>
      </c>
      <c r="AE140" s="162">
        <f t="shared" si="101"/>
        <v>0</v>
      </c>
      <c r="AF140" s="162">
        <f t="shared" si="101"/>
        <v>0</v>
      </c>
      <c r="AG140" s="171">
        <f t="shared" si="101"/>
        <v>0</v>
      </c>
      <c r="AH140" s="171">
        <f t="shared" si="101"/>
        <v>0</v>
      </c>
      <c r="AI140" s="162">
        <f t="shared" si="101"/>
        <v>0</v>
      </c>
      <c r="AJ140" s="162">
        <f t="shared" si="101"/>
        <v>0</v>
      </c>
      <c r="AK140" s="162">
        <f t="shared" si="101"/>
        <v>0</v>
      </c>
      <c r="AL140" s="162">
        <f t="shared" si="101"/>
        <v>0</v>
      </c>
      <c r="AM140" s="162">
        <f t="shared" si="101"/>
        <v>0</v>
      </c>
      <c r="AN140" s="176">
        <f t="shared" si="101"/>
        <v>0</v>
      </c>
      <c r="AO140" s="171">
        <f t="shared" si="101"/>
        <v>0</v>
      </c>
      <c r="AP140" s="162">
        <f t="shared" si="101"/>
        <v>0</v>
      </c>
      <c r="AQ140" s="162">
        <f t="shared" si="101"/>
        <v>0</v>
      </c>
      <c r="AR140" s="162">
        <f t="shared" si="101"/>
        <v>0</v>
      </c>
      <c r="AS140" s="162">
        <f t="shared" si="101"/>
        <v>0</v>
      </c>
      <c r="AT140" s="162">
        <f t="shared" si="101"/>
        <v>0</v>
      </c>
      <c r="AU140" s="171">
        <f t="shared" si="101"/>
        <v>0</v>
      </c>
      <c r="AV140" s="171">
        <f t="shared" si="101"/>
        <v>0</v>
      </c>
      <c r="AW140" s="162">
        <f t="shared" si="101"/>
        <v>0</v>
      </c>
      <c r="AX140" s="162">
        <f t="shared" si="101"/>
        <v>0</v>
      </c>
      <c r="AY140" s="162">
        <f t="shared" ref="AY140:BW140" si="102">SUM(AY141:AY143)</f>
        <v>0</v>
      </c>
      <c r="AZ140" s="162">
        <f t="shared" si="102"/>
        <v>0</v>
      </c>
      <c r="BA140" s="162">
        <f t="shared" si="102"/>
        <v>0</v>
      </c>
      <c r="BB140" s="171">
        <f t="shared" si="102"/>
        <v>0</v>
      </c>
      <c r="BC140" s="171">
        <f t="shared" si="102"/>
        <v>0</v>
      </c>
      <c r="BD140" s="162">
        <f t="shared" si="102"/>
        <v>0</v>
      </c>
      <c r="BE140" s="162">
        <f t="shared" si="102"/>
        <v>0</v>
      </c>
      <c r="BF140" s="162">
        <f t="shared" si="102"/>
        <v>0</v>
      </c>
      <c r="BG140" s="162">
        <f t="shared" si="102"/>
        <v>0</v>
      </c>
      <c r="BH140" s="162">
        <f t="shared" si="102"/>
        <v>0</v>
      </c>
      <c r="BI140" s="171">
        <f t="shared" si="102"/>
        <v>0</v>
      </c>
      <c r="BJ140" s="171">
        <f t="shared" si="102"/>
        <v>0</v>
      </c>
      <c r="BK140" s="162">
        <f t="shared" si="102"/>
        <v>0</v>
      </c>
      <c r="BL140" s="162">
        <f t="shared" si="102"/>
        <v>0</v>
      </c>
      <c r="BM140" s="162">
        <f t="shared" si="102"/>
        <v>0</v>
      </c>
      <c r="BN140" s="162">
        <f t="shared" si="102"/>
        <v>0</v>
      </c>
      <c r="BO140" s="162">
        <f t="shared" si="102"/>
        <v>0</v>
      </c>
      <c r="BP140" s="171">
        <f t="shared" si="102"/>
        <v>0</v>
      </c>
      <c r="BQ140" s="171">
        <f t="shared" si="102"/>
        <v>0</v>
      </c>
      <c r="BR140" s="162">
        <f t="shared" si="102"/>
        <v>0</v>
      </c>
      <c r="BS140" s="162">
        <f t="shared" si="102"/>
        <v>0</v>
      </c>
      <c r="BT140" s="162">
        <f t="shared" si="102"/>
        <v>0</v>
      </c>
      <c r="BU140" s="162">
        <f t="shared" si="102"/>
        <v>0</v>
      </c>
      <c r="BV140" s="162">
        <f t="shared" si="102"/>
        <v>0</v>
      </c>
      <c r="BW140" s="171">
        <f t="shared" si="102"/>
        <v>0</v>
      </c>
      <c r="BX140" s="156" t="str">
        <f t="shared" si="87"/>
        <v>0%</v>
      </c>
      <c r="BY140" s="171">
        <f>SUM(BY141:BY143)</f>
        <v>0</v>
      </c>
      <c r="BZ140" s="155" t="s">
        <v>135</v>
      </c>
      <c r="CA140" s="155"/>
    </row>
    <row r="141" spans="1:79" s="6" customFormat="1" ht="25.5" hidden="1" x14ac:dyDescent="0.2">
      <c r="A141" s="77" t="s">
        <v>15</v>
      </c>
      <c r="B141" s="80" t="s">
        <v>922</v>
      </c>
      <c r="C141" s="93"/>
      <c r="D141" s="131"/>
      <c r="E141" s="131"/>
      <c r="F141" s="131"/>
      <c r="G141" s="130"/>
      <c r="H141" s="130"/>
      <c r="I141" s="130"/>
      <c r="J141" s="130"/>
      <c r="K141" s="130"/>
      <c r="L141" s="131"/>
      <c r="M141" s="261"/>
      <c r="N141" s="130"/>
      <c r="O141" s="130"/>
      <c r="P141" s="130"/>
      <c r="Q141" s="130"/>
      <c r="R141" s="130"/>
      <c r="S141" s="131"/>
      <c r="T141" s="261"/>
      <c r="U141" s="130"/>
      <c r="V141" s="130"/>
      <c r="W141" s="130"/>
      <c r="X141" s="130"/>
      <c r="Y141" s="130"/>
      <c r="Z141" s="131"/>
      <c r="AA141" s="131"/>
      <c r="AB141" s="130"/>
      <c r="AC141" s="130"/>
      <c r="AD141" s="130"/>
      <c r="AE141" s="130"/>
      <c r="AF141" s="130"/>
      <c r="AG141" s="131"/>
      <c r="AH141" s="131"/>
      <c r="AI141" s="130"/>
      <c r="AJ141" s="130"/>
      <c r="AK141" s="130"/>
      <c r="AL141" s="130"/>
      <c r="AM141" s="130"/>
      <c r="AN141" s="176"/>
      <c r="AO141" s="131"/>
      <c r="AP141" s="130"/>
      <c r="AQ141" s="130"/>
      <c r="AR141" s="130"/>
      <c r="AS141" s="130"/>
      <c r="AT141" s="130"/>
      <c r="AU141" s="131"/>
      <c r="AV141" s="131"/>
      <c r="AW141" s="130"/>
      <c r="AX141" s="130"/>
      <c r="AY141" s="130"/>
      <c r="AZ141" s="130"/>
      <c r="BA141" s="130"/>
      <c r="BB141" s="131"/>
      <c r="BC141" s="131"/>
      <c r="BD141" s="130"/>
      <c r="BE141" s="130"/>
      <c r="BF141" s="130"/>
      <c r="BG141" s="130"/>
      <c r="BH141" s="130"/>
      <c r="BI141" s="131"/>
      <c r="BJ141" s="131"/>
      <c r="BK141" s="130"/>
      <c r="BL141" s="130"/>
      <c r="BM141" s="130"/>
      <c r="BN141" s="130"/>
      <c r="BO141" s="130"/>
      <c r="BP141" s="131"/>
      <c r="BQ141" s="131"/>
      <c r="BR141" s="130"/>
      <c r="BS141" s="130"/>
      <c r="BT141" s="130"/>
      <c r="BU141" s="130"/>
      <c r="BV141" s="130"/>
      <c r="BW141" s="131"/>
      <c r="BX141" s="94" t="str">
        <f t="shared" si="87"/>
        <v>0%</v>
      </c>
      <c r="BY141" s="131"/>
      <c r="BZ141" s="92" t="s">
        <v>135</v>
      </c>
      <c r="CA141" s="92"/>
    </row>
    <row r="142" spans="1:79" s="6" customFormat="1" ht="25.5" hidden="1" x14ac:dyDescent="0.2">
      <c r="A142" s="77" t="s">
        <v>15</v>
      </c>
      <c r="B142" s="80" t="s">
        <v>922</v>
      </c>
      <c r="C142" s="93"/>
      <c r="D142" s="131"/>
      <c r="E142" s="131"/>
      <c r="F142" s="131"/>
      <c r="G142" s="130"/>
      <c r="H142" s="130"/>
      <c r="I142" s="130"/>
      <c r="J142" s="130"/>
      <c r="K142" s="130"/>
      <c r="L142" s="131"/>
      <c r="M142" s="261"/>
      <c r="N142" s="130"/>
      <c r="O142" s="130"/>
      <c r="P142" s="130"/>
      <c r="Q142" s="130"/>
      <c r="R142" s="130"/>
      <c r="S142" s="131"/>
      <c r="T142" s="261"/>
      <c r="U142" s="130"/>
      <c r="V142" s="130"/>
      <c r="W142" s="130"/>
      <c r="X142" s="130"/>
      <c r="Y142" s="130"/>
      <c r="Z142" s="131"/>
      <c r="AA142" s="131"/>
      <c r="AB142" s="130"/>
      <c r="AC142" s="130"/>
      <c r="AD142" s="130"/>
      <c r="AE142" s="130"/>
      <c r="AF142" s="130"/>
      <c r="AG142" s="131"/>
      <c r="AH142" s="131"/>
      <c r="AI142" s="130"/>
      <c r="AJ142" s="130"/>
      <c r="AK142" s="130"/>
      <c r="AL142" s="130"/>
      <c r="AM142" s="130"/>
      <c r="AN142" s="176"/>
      <c r="AO142" s="131"/>
      <c r="AP142" s="130"/>
      <c r="AQ142" s="130"/>
      <c r="AR142" s="130"/>
      <c r="AS142" s="130"/>
      <c r="AT142" s="130"/>
      <c r="AU142" s="131"/>
      <c r="AV142" s="131"/>
      <c r="AW142" s="130"/>
      <c r="AX142" s="130"/>
      <c r="AY142" s="130"/>
      <c r="AZ142" s="130"/>
      <c r="BA142" s="130"/>
      <c r="BB142" s="131"/>
      <c r="BC142" s="131"/>
      <c r="BD142" s="130"/>
      <c r="BE142" s="130"/>
      <c r="BF142" s="130"/>
      <c r="BG142" s="130"/>
      <c r="BH142" s="130"/>
      <c r="BI142" s="131"/>
      <c r="BJ142" s="131"/>
      <c r="BK142" s="130"/>
      <c r="BL142" s="130"/>
      <c r="BM142" s="130"/>
      <c r="BN142" s="130"/>
      <c r="BO142" s="130"/>
      <c r="BP142" s="131"/>
      <c r="BQ142" s="131"/>
      <c r="BR142" s="130"/>
      <c r="BS142" s="130"/>
      <c r="BT142" s="130"/>
      <c r="BU142" s="130"/>
      <c r="BV142" s="130"/>
      <c r="BW142" s="131"/>
      <c r="BX142" s="94" t="str">
        <f t="shared" si="87"/>
        <v>0%</v>
      </c>
      <c r="BY142" s="131"/>
      <c r="BZ142" s="92" t="s">
        <v>135</v>
      </c>
      <c r="CA142" s="92"/>
    </row>
    <row r="143" spans="1:79" s="6" customFormat="1" ht="12.75" hidden="1" x14ac:dyDescent="0.2">
      <c r="A143" s="77" t="s">
        <v>85</v>
      </c>
      <c r="B143" s="78" t="s">
        <v>85</v>
      </c>
      <c r="C143" s="93"/>
      <c r="D143" s="131"/>
      <c r="E143" s="131"/>
      <c r="F143" s="131"/>
      <c r="G143" s="130"/>
      <c r="H143" s="130"/>
      <c r="I143" s="130"/>
      <c r="J143" s="130"/>
      <c r="K143" s="130"/>
      <c r="L143" s="131"/>
      <c r="M143" s="261"/>
      <c r="N143" s="130"/>
      <c r="O143" s="130"/>
      <c r="P143" s="130"/>
      <c r="Q143" s="130"/>
      <c r="R143" s="130"/>
      <c r="S143" s="131"/>
      <c r="T143" s="261"/>
      <c r="U143" s="130"/>
      <c r="V143" s="130"/>
      <c r="W143" s="130"/>
      <c r="X143" s="130"/>
      <c r="Y143" s="130"/>
      <c r="Z143" s="131"/>
      <c r="AA143" s="131"/>
      <c r="AB143" s="130"/>
      <c r="AC143" s="130"/>
      <c r="AD143" s="130"/>
      <c r="AE143" s="130"/>
      <c r="AF143" s="130"/>
      <c r="AG143" s="131"/>
      <c r="AH143" s="131"/>
      <c r="AI143" s="130"/>
      <c r="AJ143" s="130"/>
      <c r="AK143" s="130"/>
      <c r="AL143" s="130"/>
      <c r="AM143" s="130"/>
      <c r="AN143" s="176"/>
      <c r="AO143" s="131"/>
      <c r="AP143" s="130"/>
      <c r="AQ143" s="130"/>
      <c r="AR143" s="130"/>
      <c r="AS143" s="130"/>
      <c r="AT143" s="130"/>
      <c r="AU143" s="131"/>
      <c r="AV143" s="131"/>
      <c r="AW143" s="130"/>
      <c r="AX143" s="130"/>
      <c r="AY143" s="130"/>
      <c r="AZ143" s="130"/>
      <c r="BA143" s="130"/>
      <c r="BB143" s="131"/>
      <c r="BC143" s="131"/>
      <c r="BD143" s="130"/>
      <c r="BE143" s="130"/>
      <c r="BF143" s="130"/>
      <c r="BG143" s="130"/>
      <c r="BH143" s="130"/>
      <c r="BI143" s="131"/>
      <c r="BJ143" s="131"/>
      <c r="BK143" s="130"/>
      <c r="BL143" s="130"/>
      <c r="BM143" s="130"/>
      <c r="BN143" s="130"/>
      <c r="BO143" s="130"/>
      <c r="BP143" s="131"/>
      <c r="BQ143" s="131"/>
      <c r="BR143" s="130"/>
      <c r="BS143" s="130"/>
      <c r="BT143" s="130"/>
      <c r="BU143" s="130"/>
      <c r="BV143" s="130"/>
      <c r="BW143" s="131"/>
      <c r="BX143" s="94" t="str">
        <f t="shared" si="87"/>
        <v>0%</v>
      </c>
      <c r="BY143" s="131"/>
      <c r="BZ143" s="92" t="s">
        <v>135</v>
      </c>
      <c r="CA143" s="92"/>
    </row>
    <row r="144" spans="1:79" s="6" customFormat="1" ht="43.15" hidden="1" customHeight="1" x14ac:dyDescent="0.2">
      <c r="A144" s="83" t="s">
        <v>17</v>
      </c>
      <c r="B144" s="84" t="s">
        <v>18</v>
      </c>
      <c r="C144" s="175" t="s">
        <v>36</v>
      </c>
      <c r="D144" s="171">
        <f>SUM(D145:D147)</f>
        <v>0</v>
      </c>
      <c r="E144" s="171">
        <f t="shared" ref="E144:R144" si="103">SUM(E145:E147)</f>
        <v>0</v>
      </c>
      <c r="F144" s="171">
        <f t="shared" si="103"/>
        <v>0</v>
      </c>
      <c r="G144" s="162">
        <f t="shared" si="103"/>
        <v>0</v>
      </c>
      <c r="H144" s="162">
        <f t="shared" si="103"/>
        <v>0</v>
      </c>
      <c r="I144" s="162">
        <f t="shared" si="103"/>
        <v>0</v>
      </c>
      <c r="J144" s="162">
        <f t="shared" si="103"/>
        <v>0</v>
      </c>
      <c r="K144" s="162">
        <f t="shared" si="103"/>
        <v>0</v>
      </c>
      <c r="L144" s="171">
        <f t="shared" si="103"/>
        <v>0</v>
      </c>
      <c r="M144" s="261">
        <f t="shared" si="103"/>
        <v>0</v>
      </c>
      <c r="N144" s="162">
        <f t="shared" si="103"/>
        <v>0</v>
      </c>
      <c r="O144" s="162">
        <f t="shared" si="103"/>
        <v>0</v>
      </c>
      <c r="P144" s="162">
        <f t="shared" si="103"/>
        <v>0</v>
      </c>
      <c r="Q144" s="162">
        <f t="shared" si="103"/>
        <v>0</v>
      </c>
      <c r="R144" s="162">
        <f t="shared" si="103"/>
        <v>0</v>
      </c>
      <c r="S144" s="171">
        <f t="shared" ref="S144:AX144" si="104">SUM(S145:S147)</f>
        <v>0</v>
      </c>
      <c r="T144" s="261">
        <f t="shared" si="104"/>
        <v>0</v>
      </c>
      <c r="U144" s="162">
        <f t="shared" si="104"/>
        <v>0</v>
      </c>
      <c r="V144" s="162">
        <f t="shared" si="104"/>
        <v>0</v>
      </c>
      <c r="W144" s="162">
        <f t="shared" si="104"/>
        <v>0</v>
      </c>
      <c r="X144" s="162">
        <f t="shared" si="104"/>
        <v>0</v>
      </c>
      <c r="Y144" s="162">
        <f t="shared" si="104"/>
        <v>0</v>
      </c>
      <c r="Z144" s="171">
        <f t="shared" si="104"/>
        <v>0</v>
      </c>
      <c r="AA144" s="171">
        <f t="shared" si="104"/>
        <v>0</v>
      </c>
      <c r="AB144" s="162">
        <f t="shared" si="104"/>
        <v>0</v>
      </c>
      <c r="AC144" s="162">
        <f t="shared" si="104"/>
        <v>0</v>
      </c>
      <c r="AD144" s="162">
        <f t="shared" si="104"/>
        <v>0</v>
      </c>
      <c r="AE144" s="162">
        <f t="shared" si="104"/>
        <v>0</v>
      </c>
      <c r="AF144" s="162">
        <f t="shared" si="104"/>
        <v>0</v>
      </c>
      <c r="AG144" s="171">
        <f t="shared" si="104"/>
        <v>0</v>
      </c>
      <c r="AH144" s="171">
        <f t="shared" si="104"/>
        <v>0</v>
      </c>
      <c r="AI144" s="162">
        <f t="shared" si="104"/>
        <v>0</v>
      </c>
      <c r="AJ144" s="162">
        <f t="shared" si="104"/>
        <v>0</v>
      </c>
      <c r="AK144" s="162">
        <f t="shared" si="104"/>
        <v>0</v>
      </c>
      <c r="AL144" s="162">
        <f t="shared" si="104"/>
        <v>0</v>
      </c>
      <c r="AM144" s="162">
        <f t="shared" si="104"/>
        <v>0</v>
      </c>
      <c r="AN144" s="176">
        <f t="shared" si="104"/>
        <v>0</v>
      </c>
      <c r="AO144" s="171">
        <f t="shared" si="104"/>
        <v>0</v>
      </c>
      <c r="AP144" s="162">
        <f t="shared" si="104"/>
        <v>0</v>
      </c>
      <c r="AQ144" s="162">
        <f t="shared" si="104"/>
        <v>0</v>
      </c>
      <c r="AR144" s="162">
        <f t="shared" si="104"/>
        <v>0</v>
      </c>
      <c r="AS144" s="162">
        <f t="shared" si="104"/>
        <v>0</v>
      </c>
      <c r="AT144" s="162">
        <f t="shared" si="104"/>
        <v>0</v>
      </c>
      <c r="AU144" s="171">
        <f t="shared" si="104"/>
        <v>0</v>
      </c>
      <c r="AV144" s="171">
        <f t="shared" si="104"/>
        <v>0</v>
      </c>
      <c r="AW144" s="162">
        <f t="shared" si="104"/>
        <v>0</v>
      </c>
      <c r="AX144" s="162">
        <f t="shared" si="104"/>
        <v>0</v>
      </c>
      <c r="AY144" s="162">
        <f t="shared" ref="AY144:BW144" si="105">SUM(AY145:AY147)</f>
        <v>0</v>
      </c>
      <c r="AZ144" s="162">
        <f t="shared" si="105"/>
        <v>0</v>
      </c>
      <c r="BA144" s="162">
        <f t="shared" si="105"/>
        <v>0</v>
      </c>
      <c r="BB144" s="171">
        <f t="shared" si="105"/>
        <v>0</v>
      </c>
      <c r="BC144" s="171">
        <f t="shared" si="105"/>
        <v>0</v>
      </c>
      <c r="BD144" s="162">
        <f t="shared" si="105"/>
        <v>0</v>
      </c>
      <c r="BE144" s="162">
        <f t="shared" si="105"/>
        <v>0</v>
      </c>
      <c r="BF144" s="162">
        <f t="shared" si="105"/>
        <v>0</v>
      </c>
      <c r="BG144" s="162">
        <f t="shared" si="105"/>
        <v>0</v>
      </c>
      <c r="BH144" s="162">
        <f t="shared" si="105"/>
        <v>0</v>
      </c>
      <c r="BI144" s="171">
        <f t="shared" si="105"/>
        <v>0</v>
      </c>
      <c r="BJ144" s="171">
        <f t="shared" si="105"/>
        <v>0</v>
      </c>
      <c r="BK144" s="162">
        <f t="shared" si="105"/>
        <v>0</v>
      </c>
      <c r="BL144" s="162">
        <f t="shared" si="105"/>
        <v>0</v>
      </c>
      <c r="BM144" s="162">
        <f t="shared" si="105"/>
        <v>0</v>
      </c>
      <c r="BN144" s="162">
        <f t="shared" si="105"/>
        <v>0</v>
      </c>
      <c r="BO144" s="162">
        <f t="shared" si="105"/>
        <v>0</v>
      </c>
      <c r="BP144" s="171">
        <f t="shared" si="105"/>
        <v>0</v>
      </c>
      <c r="BQ144" s="171">
        <f t="shared" si="105"/>
        <v>0</v>
      </c>
      <c r="BR144" s="162">
        <f t="shared" si="105"/>
        <v>0</v>
      </c>
      <c r="BS144" s="162">
        <f t="shared" si="105"/>
        <v>0</v>
      </c>
      <c r="BT144" s="162">
        <f t="shared" si="105"/>
        <v>0</v>
      </c>
      <c r="BU144" s="162">
        <f t="shared" si="105"/>
        <v>0</v>
      </c>
      <c r="BV144" s="162">
        <f t="shared" si="105"/>
        <v>0</v>
      </c>
      <c r="BW144" s="171">
        <f t="shared" si="105"/>
        <v>0</v>
      </c>
      <c r="BX144" s="156" t="str">
        <f t="shared" si="87"/>
        <v>0%</v>
      </c>
      <c r="BY144" s="171">
        <f>SUM(BY145:BY147)</f>
        <v>0</v>
      </c>
      <c r="BZ144" s="155" t="s">
        <v>135</v>
      </c>
      <c r="CA144" s="155"/>
    </row>
    <row r="145" spans="1:79" s="6" customFormat="1" ht="25.5" hidden="1" x14ac:dyDescent="0.2">
      <c r="A145" s="77" t="s">
        <v>17</v>
      </c>
      <c r="B145" s="80" t="s">
        <v>922</v>
      </c>
      <c r="C145" s="95"/>
      <c r="D145" s="131"/>
      <c r="E145" s="131"/>
      <c r="F145" s="131"/>
      <c r="G145" s="130"/>
      <c r="H145" s="130"/>
      <c r="I145" s="130"/>
      <c r="J145" s="130"/>
      <c r="K145" s="130"/>
      <c r="L145" s="131"/>
      <c r="M145" s="261"/>
      <c r="N145" s="130"/>
      <c r="O145" s="130"/>
      <c r="P145" s="130"/>
      <c r="Q145" s="130"/>
      <c r="R145" s="130"/>
      <c r="S145" s="131"/>
      <c r="T145" s="261"/>
      <c r="U145" s="130"/>
      <c r="V145" s="130"/>
      <c r="W145" s="130"/>
      <c r="X145" s="130"/>
      <c r="Y145" s="130"/>
      <c r="Z145" s="131"/>
      <c r="AA145" s="131"/>
      <c r="AB145" s="130"/>
      <c r="AC145" s="130"/>
      <c r="AD145" s="130"/>
      <c r="AE145" s="130"/>
      <c r="AF145" s="130"/>
      <c r="AG145" s="131"/>
      <c r="AH145" s="131"/>
      <c r="AI145" s="130"/>
      <c r="AJ145" s="130"/>
      <c r="AK145" s="130"/>
      <c r="AL145" s="130"/>
      <c r="AM145" s="130"/>
      <c r="AN145" s="176"/>
      <c r="AO145" s="131"/>
      <c r="AP145" s="130"/>
      <c r="AQ145" s="130"/>
      <c r="AR145" s="130"/>
      <c r="AS145" s="130"/>
      <c r="AT145" s="130"/>
      <c r="AU145" s="131"/>
      <c r="AV145" s="131"/>
      <c r="AW145" s="130"/>
      <c r="AX145" s="130"/>
      <c r="AY145" s="130"/>
      <c r="AZ145" s="130"/>
      <c r="BA145" s="130"/>
      <c r="BB145" s="131"/>
      <c r="BC145" s="131"/>
      <c r="BD145" s="130"/>
      <c r="BE145" s="130"/>
      <c r="BF145" s="130"/>
      <c r="BG145" s="130"/>
      <c r="BH145" s="130"/>
      <c r="BI145" s="131"/>
      <c r="BJ145" s="131"/>
      <c r="BK145" s="130"/>
      <c r="BL145" s="130"/>
      <c r="BM145" s="130"/>
      <c r="BN145" s="130"/>
      <c r="BO145" s="130"/>
      <c r="BP145" s="131"/>
      <c r="BQ145" s="131"/>
      <c r="BR145" s="130"/>
      <c r="BS145" s="130"/>
      <c r="BT145" s="130"/>
      <c r="BU145" s="130"/>
      <c r="BV145" s="130"/>
      <c r="BW145" s="131"/>
      <c r="BX145" s="94" t="str">
        <f t="shared" si="87"/>
        <v>0%</v>
      </c>
      <c r="BY145" s="131"/>
      <c r="BZ145" s="92" t="s">
        <v>135</v>
      </c>
      <c r="CA145" s="92"/>
    </row>
    <row r="146" spans="1:79" s="6" customFormat="1" ht="25.5" hidden="1" x14ac:dyDescent="0.2">
      <c r="A146" s="77" t="s">
        <v>17</v>
      </c>
      <c r="B146" s="80" t="s">
        <v>922</v>
      </c>
      <c r="C146" s="95"/>
      <c r="D146" s="131"/>
      <c r="E146" s="131"/>
      <c r="F146" s="131"/>
      <c r="G146" s="130"/>
      <c r="H146" s="130"/>
      <c r="I146" s="130"/>
      <c r="J146" s="130"/>
      <c r="K146" s="130"/>
      <c r="L146" s="131"/>
      <c r="M146" s="261"/>
      <c r="N146" s="130"/>
      <c r="O146" s="130"/>
      <c r="P146" s="130"/>
      <c r="Q146" s="130"/>
      <c r="R146" s="130"/>
      <c r="S146" s="131"/>
      <c r="T146" s="261"/>
      <c r="U146" s="130"/>
      <c r="V146" s="130"/>
      <c r="W146" s="130"/>
      <c r="X146" s="130"/>
      <c r="Y146" s="130"/>
      <c r="Z146" s="131"/>
      <c r="AA146" s="131"/>
      <c r="AB146" s="130"/>
      <c r="AC146" s="130"/>
      <c r="AD146" s="130"/>
      <c r="AE146" s="130"/>
      <c r="AF146" s="130"/>
      <c r="AG146" s="131"/>
      <c r="AH146" s="131"/>
      <c r="AI146" s="130"/>
      <c r="AJ146" s="130"/>
      <c r="AK146" s="130"/>
      <c r="AL146" s="130"/>
      <c r="AM146" s="130"/>
      <c r="AN146" s="176"/>
      <c r="AO146" s="131"/>
      <c r="AP146" s="130"/>
      <c r="AQ146" s="130"/>
      <c r="AR146" s="130"/>
      <c r="AS146" s="130"/>
      <c r="AT146" s="130"/>
      <c r="AU146" s="131"/>
      <c r="AV146" s="131"/>
      <c r="AW146" s="130"/>
      <c r="AX146" s="130"/>
      <c r="AY146" s="130"/>
      <c r="AZ146" s="130"/>
      <c r="BA146" s="130"/>
      <c r="BB146" s="131"/>
      <c r="BC146" s="131"/>
      <c r="BD146" s="130"/>
      <c r="BE146" s="130"/>
      <c r="BF146" s="130"/>
      <c r="BG146" s="130"/>
      <c r="BH146" s="130"/>
      <c r="BI146" s="131"/>
      <c r="BJ146" s="131"/>
      <c r="BK146" s="130"/>
      <c r="BL146" s="130"/>
      <c r="BM146" s="130"/>
      <c r="BN146" s="130"/>
      <c r="BO146" s="130"/>
      <c r="BP146" s="131"/>
      <c r="BQ146" s="131"/>
      <c r="BR146" s="130"/>
      <c r="BS146" s="130"/>
      <c r="BT146" s="130"/>
      <c r="BU146" s="130"/>
      <c r="BV146" s="130"/>
      <c r="BW146" s="131"/>
      <c r="BX146" s="94" t="str">
        <f t="shared" si="87"/>
        <v>0%</v>
      </c>
      <c r="BY146" s="131"/>
      <c r="BZ146" s="92" t="s">
        <v>135</v>
      </c>
      <c r="CA146" s="92"/>
    </row>
    <row r="147" spans="1:79" s="6" customFormat="1" ht="12.75" hidden="1" x14ac:dyDescent="0.2">
      <c r="A147" s="77" t="s">
        <v>85</v>
      </c>
      <c r="B147" s="78" t="s">
        <v>85</v>
      </c>
      <c r="C147" s="95"/>
      <c r="D147" s="131"/>
      <c r="E147" s="131"/>
      <c r="F147" s="131"/>
      <c r="G147" s="130"/>
      <c r="H147" s="130"/>
      <c r="I147" s="130"/>
      <c r="J147" s="130"/>
      <c r="K147" s="130"/>
      <c r="L147" s="131"/>
      <c r="M147" s="261"/>
      <c r="N147" s="130"/>
      <c r="O147" s="130"/>
      <c r="P147" s="130"/>
      <c r="Q147" s="130"/>
      <c r="R147" s="130"/>
      <c r="S147" s="131"/>
      <c r="T147" s="261"/>
      <c r="U147" s="130"/>
      <c r="V147" s="130"/>
      <c r="W147" s="130"/>
      <c r="X147" s="130"/>
      <c r="Y147" s="130"/>
      <c r="Z147" s="131"/>
      <c r="AA147" s="131"/>
      <c r="AB147" s="130"/>
      <c r="AC147" s="130"/>
      <c r="AD147" s="130"/>
      <c r="AE147" s="130"/>
      <c r="AF147" s="130"/>
      <c r="AG147" s="131"/>
      <c r="AH147" s="131"/>
      <c r="AI147" s="130"/>
      <c r="AJ147" s="130"/>
      <c r="AK147" s="130"/>
      <c r="AL147" s="130"/>
      <c r="AM147" s="130"/>
      <c r="AN147" s="176"/>
      <c r="AO147" s="131"/>
      <c r="AP147" s="130"/>
      <c r="AQ147" s="130"/>
      <c r="AR147" s="130"/>
      <c r="AS147" s="130"/>
      <c r="AT147" s="130"/>
      <c r="AU147" s="131"/>
      <c r="AV147" s="131"/>
      <c r="AW147" s="130"/>
      <c r="AX147" s="130"/>
      <c r="AY147" s="130"/>
      <c r="AZ147" s="130"/>
      <c r="BA147" s="130"/>
      <c r="BB147" s="131"/>
      <c r="BC147" s="131"/>
      <c r="BD147" s="130"/>
      <c r="BE147" s="130"/>
      <c r="BF147" s="130"/>
      <c r="BG147" s="130"/>
      <c r="BH147" s="130"/>
      <c r="BI147" s="131"/>
      <c r="BJ147" s="131"/>
      <c r="BK147" s="130"/>
      <c r="BL147" s="130"/>
      <c r="BM147" s="130"/>
      <c r="BN147" s="130"/>
      <c r="BO147" s="130"/>
      <c r="BP147" s="131"/>
      <c r="BQ147" s="131"/>
      <c r="BR147" s="130"/>
      <c r="BS147" s="130"/>
      <c r="BT147" s="130"/>
      <c r="BU147" s="130"/>
      <c r="BV147" s="130"/>
      <c r="BW147" s="131"/>
      <c r="BX147" s="94" t="str">
        <f t="shared" si="87"/>
        <v>0%</v>
      </c>
      <c r="BY147" s="131"/>
      <c r="BZ147" s="92" t="s">
        <v>135</v>
      </c>
      <c r="CA147" s="92"/>
    </row>
    <row r="148" spans="1:79" s="6" customFormat="1" ht="76.150000000000006" hidden="1" customHeight="1" x14ac:dyDescent="0.2">
      <c r="A148" s="188" t="s">
        <v>144</v>
      </c>
      <c r="B148" s="184" t="s">
        <v>19</v>
      </c>
      <c r="C148" s="185" t="s">
        <v>36</v>
      </c>
      <c r="D148" s="196">
        <f>D149+D153</f>
        <v>0</v>
      </c>
      <c r="E148" s="196">
        <f t="shared" ref="E148:R148" si="106">E149+E153</f>
        <v>0</v>
      </c>
      <c r="F148" s="196">
        <f t="shared" si="106"/>
        <v>0</v>
      </c>
      <c r="G148" s="199">
        <f t="shared" si="106"/>
        <v>0</v>
      </c>
      <c r="H148" s="199">
        <f t="shared" si="106"/>
        <v>0</v>
      </c>
      <c r="I148" s="199">
        <f t="shared" si="106"/>
        <v>0</v>
      </c>
      <c r="J148" s="199">
        <f t="shared" si="106"/>
        <v>0</v>
      </c>
      <c r="K148" s="199">
        <f t="shared" si="106"/>
        <v>0</v>
      </c>
      <c r="L148" s="196">
        <f t="shared" si="106"/>
        <v>0</v>
      </c>
      <c r="M148" s="261">
        <f t="shared" si="106"/>
        <v>0</v>
      </c>
      <c r="N148" s="199">
        <f t="shared" si="106"/>
        <v>0</v>
      </c>
      <c r="O148" s="199">
        <f t="shared" si="106"/>
        <v>0</v>
      </c>
      <c r="P148" s="199">
        <f t="shared" si="106"/>
        <v>0</v>
      </c>
      <c r="Q148" s="199">
        <f t="shared" si="106"/>
        <v>0</v>
      </c>
      <c r="R148" s="199">
        <f t="shared" si="106"/>
        <v>0</v>
      </c>
      <c r="S148" s="196">
        <f t="shared" ref="S148:AX148" si="107">S149+S153</f>
        <v>0</v>
      </c>
      <c r="T148" s="261">
        <f t="shared" si="107"/>
        <v>0</v>
      </c>
      <c r="U148" s="199">
        <f t="shared" si="107"/>
        <v>0</v>
      </c>
      <c r="V148" s="199">
        <f t="shared" si="107"/>
        <v>0</v>
      </c>
      <c r="W148" s="199">
        <f t="shared" si="107"/>
        <v>0</v>
      </c>
      <c r="X148" s="199">
        <f t="shared" si="107"/>
        <v>0</v>
      </c>
      <c r="Y148" s="199">
        <f t="shared" si="107"/>
        <v>0</v>
      </c>
      <c r="Z148" s="196">
        <f t="shared" si="107"/>
        <v>0</v>
      </c>
      <c r="AA148" s="196">
        <f t="shared" si="107"/>
        <v>0</v>
      </c>
      <c r="AB148" s="199">
        <f t="shared" si="107"/>
        <v>0</v>
      </c>
      <c r="AC148" s="199">
        <f t="shared" si="107"/>
        <v>0</v>
      </c>
      <c r="AD148" s="199">
        <f t="shared" si="107"/>
        <v>0</v>
      </c>
      <c r="AE148" s="199">
        <f t="shared" si="107"/>
        <v>0</v>
      </c>
      <c r="AF148" s="199">
        <f t="shared" si="107"/>
        <v>0</v>
      </c>
      <c r="AG148" s="196">
        <f t="shared" si="107"/>
        <v>0</v>
      </c>
      <c r="AH148" s="196">
        <f t="shared" si="107"/>
        <v>0</v>
      </c>
      <c r="AI148" s="199">
        <f t="shared" si="107"/>
        <v>0</v>
      </c>
      <c r="AJ148" s="199">
        <f t="shared" si="107"/>
        <v>0</v>
      </c>
      <c r="AK148" s="199">
        <f t="shared" si="107"/>
        <v>0</v>
      </c>
      <c r="AL148" s="199">
        <f t="shared" si="107"/>
        <v>0</v>
      </c>
      <c r="AM148" s="199">
        <f t="shared" si="107"/>
        <v>0</v>
      </c>
      <c r="AN148" s="176">
        <f t="shared" si="107"/>
        <v>0</v>
      </c>
      <c r="AO148" s="196">
        <f t="shared" si="107"/>
        <v>0</v>
      </c>
      <c r="AP148" s="199">
        <f t="shared" si="107"/>
        <v>0</v>
      </c>
      <c r="AQ148" s="199">
        <f t="shared" si="107"/>
        <v>0</v>
      </c>
      <c r="AR148" s="199">
        <f t="shared" si="107"/>
        <v>0</v>
      </c>
      <c r="AS148" s="199">
        <f t="shared" si="107"/>
        <v>0</v>
      </c>
      <c r="AT148" s="199">
        <f t="shared" si="107"/>
        <v>0</v>
      </c>
      <c r="AU148" s="196">
        <f t="shared" si="107"/>
        <v>0</v>
      </c>
      <c r="AV148" s="196">
        <f t="shared" si="107"/>
        <v>0</v>
      </c>
      <c r="AW148" s="199">
        <f t="shared" si="107"/>
        <v>0</v>
      </c>
      <c r="AX148" s="199">
        <f t="shared" si="107"/>
        <v>0</v>
      </c>
      <c r="AY148" s="199">
        <f t="shared" ref="AY148:BW148" si="108">AY149+AY153</f>
        <v>0</v>
      </c>
      <c r="AZ148" s="199">
        <f t="shared" si="108"/>
        <v>0</v>
      </c>
      <c r="BA148" s="199">
        <f t="shared" si="108"/>
        <v>0</v>
      </c>
      <c r="BB148" s="196">
        <f t="shared" si="108"/>
        <v>0</v>
      </c>
      <c r="BC148" s="196">
        <f t="shared" si="108"/>
        <v>0</v>
      </c>
      <c r="BD148" s="199">
        <f t="shared" si="108"/>
        <v>0</v>
      </c>
      <c r="BE148" s="199">
        <f t="shared" si="108"/>
        <v>0</v>
      </c>
      <c r="BF148" s="199">
        <f t="shared" si="108"/>
        <v>0</v>
      </c>
      <c r="BG148" s="199">
        <f t="shared" si="108"/>
        <v>0</v>
      </c>
      <c r="BH148" s="199">
        <f t="shared" si="108"/>
        <v>0</v>
      </c>
      <c r="BI148" s="196">
        <f t="shared" si="108"/>
        <v>0</v>
      </c>
      <c r="BJ148" s="196">
        <f t="shared" si="108"/>
        <v>0</v>
      </c>
      <c r="BK148" s="199">
        <f t="shared" si="108"/>
        <v>0</v>
      </c>
      <c r="BL148" s="199">
        <f t="shared" si="108"/>
        <v>0</v>
      </c>
      <c r="BM148" s="199">
        <f t="shared" si="108"/>
        <v>0</v>
      </c>
      <c r="BN148" s="199">
        <f t="shared" si="108"/>
        <v>0</v>
      </c>
      <c r="BO148" s="199">
        <f t="shared" si="108"/>
        <v>0</v>
      </c>
      <c r="BP148" s="196">
        <f t="shared" si="108"/>
        <v>0</v>
      </c>
      <c r="BQ148" s="196">
        <f t="shared" si="108"/>
        <v>0</v>
      </c>
      <c r="BR148" s="199">
        <f t="shared" si="108"/>
        <v>0</v>
      </c>
      <c r="BS148" s="199">
        <f t="shared" si="108"/>
        <v>0</v>
      </c>
      <c r="BT148" s="199">
        <f t="shared" si="108"/>
        <v>0</v>
      </c>
      <c r="BU148" s="199">
        <f t="shared" si="108"/>
        <v>0</v>
      </c>
      <c r="BV148" s="199">
        <f t="shared" si="108"/>
        <v>0</v>
      </c>
      <c r="BW148" s="196">
        <f t="shared" si="108"/>
        <v>0</v>
      </c>
      <c r="BX148" s="197" t="str">
        <f t="shared" si="87"/>
        <v>0%</v>
      </c>
      <c r="BY148" s="196">
        <f>BY149+BY153</f>
        <v>0</v>
      </c>
      <c r="BZ148" s="186" t="s">
        <v>135</v>
      </c>
      <c r="CA148" s="186"/>
    </row>
    <row r="149" spans="1:79" s="6" customFormat="1" ht="63.75" hidden="1" x14ac:dyDescent="0.2">
      <c r="A149" s="77" t="s">
        <v>20</v>
      </c>
      <c r="B149" s="78" t="s">
        <v>21</v>
      </c>
      <c r="C149" s="93"/>
      <c r="D149" s="131"/>
      <c r="E149" s="131"/>
      <c r="F149" s="131"/>
      <c r="G149" s="130"/>
      <c r="H149" s="130"/>
      <c r="I149" s="130"/>
      <c r="J149" s="130"/>
      <c r="K149" s="130"/>
      <c r="L149" s="131"/>
      <c r="M149" s="261"/>
      <c r="N149" s="130"/>
      <c r="O149" s="130"/>
      <c r="P149" s="130"/>
      <c r="Q149" s="130"/>
      <c r="R149" s="130"/>
      <c r="S149" s="131"/>
      <c r="T149" s="261"/>
      <c r="U149" s="130"/>
      <c r="V149" s="130"/>
      <c r="W149" s="130"/>
      <c r="X149" s="130"/>
      <c r="Y149" s="130"/>
      <c r="Z149" s="131"/>
      <c r="AA149" s="131"/>
      <c r="AB149" s="130"/>
      <c r="AC149" s="130"/>
      <c r="AD149" s="130"/>
      <c r="AE149" s="130"/>
      <c r="AF149" s="130"/>
      <c r="AG149" s="131"/>
      <c r="AH149" s="131"/>
      <c r="AI149" s="130"/>
      <c r="AJ149" s="130"/>
      <c r="AK149" s="130"/>
      <c r="AL149" s="130"/>
      <c r="AM149" s="130"/>
      <c r="AN149" s="176"/>
      <c r="AO149" s="131"/>
      <c r="AP149" s="130"/>
      <c r="AQ149" s="130"/>
      <c r="AR149" s="130"/>
      <c r="AS149" s="130"/>
      <c r="AT149" s="130"/>
      <c r="AU149" s="131"/>
      <c r="AV149" s="131"/>
      <c r="AW149" s="130"/>
      <c r="AX149" s="130"/>
      <c r="AY149" s="130"/>
      <c r="AZ149" s="130"/>
      <c r="BA149" s="130"/>
      <c r="BB149" s="131"/>
      <c r="BC149" s="131"/>
      <c r="BD149" s="130"/>
      <c r="BE149" s="130"/>
      <c r="BF149" s="130"/>
      <c r="BG149" s="130"/>
      <c r="BH149" s="130"/>
      <c r="BI149" s="131"/>
      <c r="BJ149" s="131"/>
      <c r="BK149" s="130"/>
      <c r="BL149" s="130"/>
      <c r="BM149" s="130"/>
      <c r="BN149" s="130"/>
      <c r="BO149" s="130"/>
      <c r="BP149" s="131"/>
      <c r="BQ149" s="131"/>
      <c r="BR149" s="130"/>
      <c r="BS149" s="130"/>
      <c r="BT149" s="130"/>
      <c r="BU149" s="130"/>
      <c r="BV149" s="130"/>
      <c r="BW149" s="131"/>
      <c r="BX149" s="94" t="str">
        <f t="shared" si="87"/>
        <v>0%</v>
      </c>
      <c r="BY149" s="131"/>
      <c r="BZ149" s="92" t="s">
        <v>135</v>
      </c>
      <c r="CA149" s="92"/>
    </row>
    <row r="150" spans="1:79" s="6" customFormat="1" ht="25.5" hidden="1" x14ac:dyDescent="0.2">
      <c r="A150" s="77" t="s">
        <v>20</v>
      </c>
      <c r="B150" s="80" t="s">
        <v>922</v>
      </c>
      <c r="C150" s="93"/>
      <c r="D150" s="131"/>
      <c r="E150" s="131"/>
      <c r="F150" s="131"/>
      <c r="G150" s="130"/>
      <c r="H150" s="130"/>
      <c r="I150" s="130"/>
      <c r="J150" s="130"/>
      <c r="K150" s="130"/>
      <c r="L150" s="131"/>
      <c r="M150" s="261"/>
      <c r="N150" s="130"/>
      <c r="O150" s="130"/>
      <c r="P150" s="130"/>
      <c r="Q150" s="130"/>
      <c r="R150" s="130"/>
      <c r="S150" s="131"/>
      <c r="T150" s="261"/>
      <c r="U150" s="130"/>
      <c r="V150" s="130"/>
      <c r="W150" s="130"/>
      <c r="X150" s="130"/>
      <c r="Y150" s="130"/>
      <c r="Z150" s="131"/>
      <c r="AA150" s="131"/>
      <c r="AB150" s="130"/>
      <c r="AC150" s="130"/>
      <c r="AD150" s="130"/>
      <c r="AE150" s="130"/>
      <c r="AF150" s="130"/>
      <c r="AG150" s="131"/>
      <c r="AH150" s="131"/>
      <c r="AI150" s="130"/>
      <c r="AJ150" s="130"/>
      <c r="AK150" s="130"/>
      <c r="AL150" s="130"/>
      <c r="AM150" s="130"/>
      <c r="AN150" s="176"/>
      <c r="AO150" s="131"/>
      <c r="AP150" s="130"/>
      <c r="AQ150" s="130"/>
      <c r="AR150" s="130"/>
      <c r="AS150" s="130"/>
      <c r="AT150" s="130"/>
      <c r="AU150" s="131"/>
      <c r="AV150" s="131"/>
      <c r="AW150" s="130"/>
      <c r="AX150" s="130"/>
      <c r="AY150" s="130"/>
      <c r="AZ150" s="130"/>
      <c r="BA150" s="130"/>
      <c r="BB150" s="131"/>
      <c r="BC150" s="131"/>
      <c r="BD150" s="130"/>
      <c r="BE150" s="130"/>
      <c r="BF150" s="130"/>
      <c r="BG150" s="130"/>
      <c r="BH150" s="130"/>
      <c r="BI150" s="131"/>
      <c r="BJ150" s="131"/>
      <c r="BK150" s="130"/>
      <c r="BL150" s="130"/>
      <c r="BM150" s="130"/>
      <c r="BN150" s="130"/>
      <c r="BO150" s="130"/>
      <c r="BP150" s="131"/>
      <c r="BQ150" s="131"/>
      <c r="BR150" s="130"/>
      <c r="BS150" s="130"/>
      <c r="BT150" s="130"/>
      <c r="BU150" s="130"/>
      <c r="BV150" s="130"/>
      <c r="BW150" s="131"/>
      <c r="BX150" s="94" t="str">
        <f t="shared" si="87"/>
        <v>0%</v>
      </c>
      <c r="BY150" s="131"/>
      <c r="BZ150" s="92" t="s">
        <v>135</v>
      </c>
      <c r="CA150" s="92"/>
    </row>
    <row r="151" spans="1:79" s="6" customFormat="1" ht="25.5" hidden="1" x14ac:dyDescent="0.2">
      <c r="A151" s="77" t="s">
        <v>20</v>
      </c>
      <c r="B151" s="80" t="s">
        <v>922</v>
      </c>
      <c r="C151" s="93"/>
      <c r="D151" s="131"/>
      <c r="E151" s="131"/>
      <c r="F151" s="131"/>
      <c r="G151" s="130"/>
      <c r="H151" s="130"/>
      <c r="I151" s="130"/>
      <c r="J151" s="130"/>
      <c r="K151" s="130"/>
      <c r="L151" s="131"/>
      <c r="M151" s="261"/>
      <c r="N151" s="130"/>
      <c r="O151" s="130"/>
      <c r="P151" s="130"/>
      <c r="Q151" s="130"/>
      <c r="R151" s="130"/>
      <c r="S151" s="131"/>
      <c r="T151" s="261"/>
      <c r="U151" s="130"/>
      <c r="V151" s="130"/>
      <c r="W151" s="130"/>
      <c r="X151" s="130"/>
      <c r="Y151" s="130"/>
      <c r="Z151" s="131"/>
      <c r="AA151" s="131"/>
      <c r="AB151" s="130"/>
      <c r="AC151" s="130"/>
      <c r="AD151" s="130"/>
      <c r="AE151" s="130"/>
      <c r="AF151" s="130"/>
      <c r="AG151" s="131"/>
      <c r="AH151" s="131"/>
      <c r="AI151" s="130"/>
      <c r="AJ151" s="130"/>
      <c r="AK151" s="130"/>
      <c r="AL151" s="130"/>
      <c r="AM151" s="130"/>
      <c r="AN151" s="176"/>
      <c r="AO151" s="131"/>
      <c r="AP151" s="130"/>
      <c r="AQ151" s="130"/>
      <c r="AR151" s="130"/>
      <c r="AS151" s="130"/>
      <c r="AT151" s="130"/>
      <c r="AU151" s="131"/>
      <c r="AV151" s="131"/>
      <c r="AW151" s="130"/>
      <c r="AX151" s="130"/>
      <c r="AY151" s="130"/>
      <c r="AZ151" s="130"/>
      <c r="BA151" s="130"/>
      <c r="BB151" s="131"/>
      <c r="BC151" s="131"/>
      <c r="BD151" s="130"/>
      <c r="BE151" s="130"/>
      <c r="BF151" s="130"/>
      <c r="BG151" s="130"/>
      <c r="BH151" s="130"/>
      <c r="BI151" s="131"/>
      <c r="BJ151" s="131"/>
      <c r="BK151" s="130"/>
      <c r="BL151" s="130"/>
      <c r="BM151" s="130"/>
      <c r="BN151" s="130"/>
      <c r="BO151" s="130"/>
      <c r="BP151" s="131"/>
      <c r="BQ151" s="131"/>
      <c r="BR151" s="130"/>
      <c r="BS151" s="130"/>
      <c r="BT151" s="130"/>
      <c r="BU151" s="130"/>
      <c r="BV151" s="130"/>
      <c r="BW151" s="131"/>
      <c r="BX151" s="94" t="str">
        <f t="shared" si="87"/>
        <v>0%</v>
      </c>
      <c r="BY151" s="131"/>
      <c r="BZ151" s="92" t="s">
        <v>135</v>
      </c>
      <c r="CA151" s="92"/>
    </row>
    <row r="152" spans="1:79" s="6" customFormat="1" ht="12.75" hidden="1" x14ac:dyDescent="0.2">
      <c r="A152" s="77" t="s">
        <v>85</v>
      </c>
      <c r="B152" s="87" t="s">
        <v>85</v>
      </c>
      <c r="C152" s="93"/>
      <c r="D152" s="131"/>
      <c r="E152" s="131"/>
      <c r="F152" s="131"/>
      <c r="G152" s="130"/>
      <c r="H152" s="130"/>
      <c r="I152" s="130"/>
      <c r="J152" s="130"/>
      <c r="K152" s="130"/>
      <c r="L152" s="131"/>
      <c r="M152" s="261"/>
      <c r="N152" s="130"/>
      <c r="O152" s="130"/>
      <c r="P152" s="130"/>
      <c r="Q152" s="130"/>
      <c r="R152" s="130"/>
      <c r="S152" s="131"/>
      <c r="T152" s="261"/>
      <c r="U152" s="130"/>
      <c r="V152" s="130"/>
      <c r="W152" s="130"/>
      <c r="X152" s="130"/>
      <c r="Y152" s="130"/>
      <c r="Z152" s="131"/>
      <c r="AA152" s="131"/>
      <c r="AB152" s="130"/>
      <c r="AC152" s="130"/>
      <c r="AD152" s="130"/>
      <c r="AE152" s="130"/>
      <c r="AF152" s="130"/>
      <c r="AG152" s="131"/>
      <c r="AH152" s="131"/>
      <c r="AI152" s="130"/>
      <c r="AJ152" s="130"/>
      <c r="AK152" s="130"/>
      <c r="AL152" s="130"/>
      <c r="AM152" s="130"/>
      <c r="AN152" s="176"/>
      <c r="AO152" s="131"/>
      <c r="AP152" s="130"/>
      <c r="AQ152" s="130"/>
      <c r="AR152" s="130"/>
      <c r="AS152" s="130"/>
      <c r="AT152" s="130"/>
      <c r="AU152" s="131"/>
      <c r="AV152" s="131"/>
      <c r="AW152" s="130"/>
      <c r="AX152" s="130"/>
      <c r="AY152" s="130"/>
      <c r="AZ152" s="130"/>
      <c r="BA152" s="130"/>
      <c r="BB152" s="131"/>
      <c r="BC152" s="131"/>
      <c r="BD152" s="130"/>
      <c r="BE152" s="130"/>
      <c r="BF152" s="130"/>
      <c r="BG152" s="130"/>
      <c r="BH152" s="130"/>
      <c r="BI152" s="131"/>
      <c r="BJ152" s="131"/>
      <c r="BK152" s="130"/>
      <c r="BL152" s="130"/>
      <c r="BM152" s="130"/>
      <c r="BN152" s="130"/>
      <c r="BO152" s="130"/>
      <c r="BP152" s="131"/>
      <c r="BQ152" s="131"/>
      <c r="BR152" s="130"/>
      <c r="BS152" s="130"/>
      <c r="BT152" s="130"/>
      <c r="BU152" s="130"/>
      <c r="BV152" s="130"/>
      <c r="BW152" s="131"/>
      <c r="BX152" s="94" t="str">
        <f t="shared" si="87"/>
        <v>0%</v>
      </c>
      <c r="BY152" s="131"/>
      <c r="BZ152" s="92" t="s">
        <v>135</v>
      </c>
      <c r="CA152" s="92"/>
    </row>
    <row r="153" spans="1:79" s="6" customFormat="1" ht="63.75" hidden="1" x14ac:dyDescent="0.2">
      <c r="A153" s="77" t="s">
        <v>22</v>
      </c>
      <c r="B153" s="78" t="s">
        <v>23</v>
      </c>
      <c r="C153" s="93"/>
      <c r="D153" s="131"/>
      <c r="E153" s="131"/>
      <c r="F153" s="131"/>
      <c r="G153" s="130"/>
      <c r="H153" s="130"/>
      <c r="I153" s="130"/>
      <c r="J153" s="130"/>
      <c r="K153" s="130"/>
      <c r="L153" s="131"/>
      <c r="M153" s="261"/>
      <c r="N153" s="130"/>
      <c r="O153" s="130"/>
      <c r="P153" s="130"/>
      <c r="Q153" s="130"/>
      <c r="R153" s="130"/>
      <c r="S153" s="131"/>
      <c r="T153" s="261"/>
      <c r="U153" s="130"/>
      <c r="V153" s="130"/>
      <c r="W153" s="130"/>
      <c r="X153" s="130"/>
      <c r="Y153" s="130"/>
      <c r="Z153" s="131"/>
      <c r="AA153" s="131"/>
      <c r="AB153" s="130"/>
      <c r="AC153" s="130"/>
      <c r="AD153" s="130"/>
      <c r="AE153" s="130"/>
      <c r="AF153" s="130"/>
      <c r="AG153" s="131"/>
      <c r="AH153" s="131"/>
      <c r="AI153" s="130"/>
      <c r="AJ153" s="130"/>
      <c r="AK153" s="130"/>
      <c r="AL153" s="130"/>
      <c r="AM153" s="130"/>
      <c r="AN153" s="176"/>
      <c r="AO153" s="131"/>
      <c r="AP153" s="130"/>
      <c r="AQ153" s="130"/>
      <c r="AR153" s="130"/>
      <c r="AS153" s="130"/>
      <c r="AT153" s="130"/>
      <c r="AU153" s="131"/>
      <c r="AV153" s="131"/>
      <c r="AW153" s="130"/>
      <c r="AX153" s="130"/>
      <c r="AY153" s="130"/>
      <c r="AZ153" s="130"/>
      <c r="BA153" s="130"/>
      <c r="BB153" s="131"/>
      <c r="BC153" s="131"/>
      <c r="BD153" s="130"/>
      <c r="BE153" s="130"/>
      <c r="BF153" s="130"/>
      <c r="BG153" s="130"/>
      <c r="BH153" s="130"/>
      <c r="BI153" s="131"/>
      <c r="BJ153" s="131"/>
      <c r="BK153" s="130"/>
      <c r="BL153" s="130"/>
      <c r="BM153" s="130"/>
      <c r="BN153" s="130"/>
      <c r="BO153" s="130"/>
      <c r="BP153" s="131"/>
      <c r="BQ153" s="131"/>
      <c r="BR153" s="130"/>
      <c r="BS153" s="130"/>
      <c r="BT153" s="130"/>
      <c r="BU153" s="130"/>
      <c r="BV153" s="130"/>
      <c r="BW153" s="131"/>
      <c r="BX153" s="94" t="str">
        <f t="shared" si="87"/>
        <v>0%</v>
      </c>
      <c r="BY153" s="131"/>
      <c r="BZ153" s="92" t="s">
        <v>135</v>
      </c>
      <c r="CA153" s="92"/>
    </row>
    <row r="154" spans="1:79" s="6" customFormat="1" ht="25.5" hidden="1" x14ac:dyDescent="0.2">
      <c r="A154" s="77" t="s">
        <v>22</v>
      </c>
      <c r="B154" s="80" t="s">
        <v>922</v>
      </c>
      <c r="C154" s="93"/>
      <c r="D154" s="131"/>
      <c r="E154" s="131"/>
      <c r="F154" s="131"/>
      <c r="G154" s="130"/>
      <c r="H154" s="130"/>
      <c r="I154" s="130"/>
      <c r="J154" s="130"/>
      <c r="K154" s="130"/>
      <c r="L154" s="131"/>
      <c r="M154" s="261"/>
      <c r="N154" s="130"/>
      <c r="O154" s="130"/>
      <c r="P154" s="130"/>
      <c r="Q154" s="130"/>
      <c r="R154" s="130"/>
      <c r="S154" s="131"/>
      <c r="T154" s="261"/>
      <c r="U154" s="130"/>
      <c r="V154" s="130"/>
      <c r="W154" s="130"/>
      <c r="X154" s="130"/>
      <c r="Y154" s="130"/>
      <c r="Z154" s="131"/>
      <c r="AA154" s="131"/>
      <c r="AB154" s="130"/>
      <c r="AC154" s="130"/>
      <c r="AD154" s="130"/>
      <c r="AE154" s="130"/>
      <c r="AF154" s="130"/>
      <c r="AG154" s="131"/>
      <c r="AH154" s="131"/>
      <c r="AI154" s="130"/>
      <c r="AJ154" s="130"/>
      <c r="AK154" s="130"/>
      <c r="AL154" s="130"/>
      <c r="AM154" s="130"/>
      <c r="AN154" s="176"/>
      <c r="AO154" s="131"/>
      <c r="AP154" s="130"/>
      <c r="AQ154" s="130"/>
      <c r="AR154" s="130"/>
      <c r="AS154" s="130"/>
      <c r="AT154" s="130"/>
      <c r="AU154" s="131"/>
      <c r="AV154" s="131"/>
      <c r="AW154" s="130"/>
      <c r="AX154" s="130"/>
      <c r="AY154" s="130"/>
      <c r="AZ154" s="130"/>
      <c r="BA154" s="130"/>
      <c r="BB154" s="131"/>
      <c r="BC154" s="131"/>
      <c r="BD154" s="130"/>
      <c r="BE154" s="130"/>
      <c r="BF154" s="130"/>
      <c r="BG154" s="130"/>
      <c r="BH154" s="130"/>
      <c r="BI154" s="131"/>
      <c r="BJ154" s="131"/>
      <c r="BK154" s="130"/>
      <c r="BL154" s="130"/>
      <c r="BM154" s="130"/>
      <c r="BN154" s="130"/>
      <c r="BO154" s="130"/>
      <c r="BP154" s="131"/>
      <c r="BQ154" s="131"/>
      <c r="BR154" s="130"/>
      <c r="BS154" s="130"/>
      <c r="BT154" s="130"/>
      <c r="BU154" s="130"/>
      <c r="BV154" s="130"/>
      <c r="BW154" s="131"/>
      <c r="BX154" s="94" t="str">
        <f t="shared" si="87"/>
        <v>0%</v>
      </c>
      <c r="BY154" s="131"/>
      <c r="BZ154" s="92" t="s">
        <v>135</v>
      </c>
      <c r="CA154" s="92"/>
    </row>
    <row r="155" spans="1:79" s="6" customFormat="1" ht="25.5" hidden="1" x14ac:dyDescent="0.2">
      <c r="A155" s="77" t="s">
        <v>22</v>
      </c>
      <c r="B155" s="80" t="s">
        <v>922</v>
      </c>
      <c r="C155" s="93"/>
      <c r="D155" s="131"/>
      <c r="E155" s="131"/>
      <c r="F155" s="131"/>
      <c r="G155" s="130"/>
      <c r="H155" s="130"/>
      <c r="I155" s="130"/>
      <c r="J155" s="130"/>
      <c r="K155" s="130"/>
      <c r="L155" s="131"/>
      <c r="M155" s="261"/>
      <c r="N155" s="130"/>
      <c r="O155" s="130"/>
      <c r="P155" s="130"/>
      <c r="Q155" s="130"/>
      <c r="R155" s="130"/>
      <c r="S155" s="131"/>
      <c r="T155" s="261"/>
      <c r="U155" s="130"/>
      <c r="V155" s="130"/>
      <c r="W155" s="130"/>
      <c r="X155" s="130"/>
      <c r="Y155" s="130"/>
      <c r="Z155" s="131"/>
      <c r="AA155" s="131"/>
      <c r="AB155" s="130"/>
      <c r="AC155" s="130"/>
      <c r="AD155" s="130"/>
      <c r="AE155" s="130"/>
      <c r="AF155" s="130"/>
      <c r="AG155" s="131"/>
      <c r="AH155" s="131"/>
      <c r="AI155" s="130"/>
      <c r="AJ155" s="130"/>
      <c r="AK155" s="130"/>
      <c r="AL155" s="130"/>
      <c r="AM155" s="130"/>
      <c r="AN155" s="176"/>
      <c r="AO155" s="131"/>
      <c r="AP155" s="130"/>
      <c r="AQ155" s="130"/>
      <c r="AR155" s="130"/>
      <c r="AS155" s="130"/>
      <c r="AT155" s="130"/>
      <c r="AU155" s="131"/>
      <c r="AV155" s="131"/>
      <c r="AW155" s="130"/>
      <c r="AX155" s="130"/>
      <c r="AY155" s="130"/>
      <c r="AZ155" s="130"/>
      <c r="BA155" s="130"/>
      <c r="BB155" s="131"/>
      <c r="BC155" s="131"/>
      <c r="BD155" s="130"/>
      <c r="BE155" s="130"/>
      <c r="BF155" s="130"/>
      <c r="BG155" s="130"/>
      <c r="BH155" s="130"/>
      <c r="BI155" s="131"/>
      <c r="BJ155" s="131"/>
      <c r="BK155" s="130"/>
      <c r="BL155" s="130"/>
      <c r="BM155" s="130"/>
      <c r="BN155" s="130"/>
      <c r="BO155" s="130"/>
      <c r="BP155" s="131"/>
      <c r="BQ155" s="131"/>
      <c r="BR155" s="130"/>
      <c r="BS155" s="130"/>
      <c r="BT155" s="130"/>
      <c r="BU155" s="130"/>
      <c r="BV155" s="130"/>
      <c r="BW155" s="131"/>
      <c r="BX155" s="94" t="str">
        <f t="shared" si="87"/>
        <v>0%</v>
      </c>
      <c r="BY155" s="131"/>
      <c r="BZ155" s="92" t="s">
        <v>135</v>
      </c>
      <c r="CA155" s="92"/>
    </row>
    <row r="156" spans="1:79" s="6" customFormat="1" ht="12.75" hidden="1" x14ac:dyDescent="0.2">
      <c r="A156" s="77" t="s">
        <v>85</v>
      </c>
      <c r="B156" s="87" t="s">
        <v>85</v>
      </c>
      <c r="C156" s="93"/>
      <c r="D156" s="131"/>
      <c r="E156" s="131"/>
      <c r="F156" s="131"/>
      <c r="G156" s="130"/>
      <c r="H156" s="130"/>
      <c r="I156" s="130"/>
      <c r="J156" s="130"/>
      <c r="K156" s="130"/>
      <c r="L156" s="131"/>
      <c r="M156" s="261"/>
      <c r="N156" s="130"/>
      <c r="O156" s="130"/>
      <c r="P156" s="130"/>
      <c r="Q156" s="130"/>
      <c r="R156" s="130"/>
      <c r="S156" s="131"/>
      <c r="T156" s="261"/>
      <c r="U156" s="130"/>
      <c r="V156" s="130"/>
      <c r="W156" s="130"/>
      <c r="X156" s="130"/>
      <c r="Y156" s="130"/>
      <c r="Z156" s="131"/>
      <c r="AA156" s="131"/>
      <c r="AB156" s="130"/>
      <c r="AC156" s="130"/>
      <c r="AD156" s="130"/>
      <c r="AE156" s="130"/>
      <c r="AF156" s="130"/>
      <c r="AG156" s="131"/>
      <c r="AH156" s="131"/>
      <c r="AI156" s="130"/>
      <c r="AJ156" s="130"/>
      <c r="AK156" s="130"/>
      <c r="AL156" s="130"/>
      <c r="AM156" s="130"/>
      <c r="AN156" s="176"/>
      <c r="AO156" s="131"/>
      <c r="AP156" s="130"/>
      <c r="AQ156" s="130"/>
      <c r="AR156" s="130"/>
      <c r="AS156" s="130"/>
      <c r="AT156" s="130"/>
      <c r="AU156" s="131"/>
      <c r="AV156" s="131"/>
      <c r="AW156" s="130"/>
      <c r="AX156" s="130"/>
      <c r="AY156" s="130"/>
      <c r="AZ156" s="130"/>
      <c r="BA156" s="130"/>
      <c r="BB156" s="131"/>
      <c r="BC156" s="131"/>
      <c r="BD156" s="130"/>
      <c r="BE156" s="130"/>
      <c r="BF156" s="130"/>
      <c r="BG156" s="130"/>
      <c r="BH156" s="130"/>
      <c r="BI156" s="131"/>
      <c r="BJ156" s="131"/>
      <c r="BK156" s="130"/>
      <c r="BL156" s="130"/>
      <c r="BM156" s="130"/>
      <c r="BN156" s="130"/>
      <c r="BO156" s="130"/>
      <c r="BP156" s="131"/>
      <c r="BQ156" s="131"/>
      <c r="BR156" s="130"/>
      <c r="BS156" s="130"/>
      <c r="BT156" s="130"/>
      <c r="BU156" s="130"/>
      <c r="BV156" s="130"/>
      <c r="BW156" s="131"/>
      <c r="BX156" s="94" t="str">
        <f t="shared" si="87"/>
        <v>0%</v>
      </c>
      <c r="BY156" s="131"/>
      <c r="BZ156" s="92" t="s">
        <v>135</v>
      </c>
      <c r="CA156" s="92"/>
    </row>
    <row r="157" spans="1:79" s="6" customFormat="1" ht="44.45" customHeight="1" x14ac:dyDescent="0.2">
      <c r="A157" s="188" t="s">
        <v>146</v>
      </c>
      <c r="B157" s="184" t="s">
        <v>24</v>
      </c>
      <c r="C157" s="185" t="s">
        <v>36</v>
      </c>
      <c r="D157" s="193">
        <f>SUM(D158:D163)</f>
        <v>0.60163583333333337</v>
      </c>
      <c r="E157" s="193">
        <f t="shared" ref="E157:R157" si="109">SUM(E158:E163)</f>
        <v>0</v>
      </c>
      <c r="F157" s="193">
        <f t="shared" si="109"/>
        <v>0.60163583333333337</v>
      </c>
      <c r="G157" s="200">
        <f t="shared" si="109"/>
        <v>0</v>
      </c>
      <c r="H157" s="200">
        <f t="shared" si="109"/>
        <v>0</v>
      </c>
      <c r="I157" s="192">
        <f t="shared" si="109"/>
        <v>5.0000000000000001E-3</v>
      </c>
      <c r="J157" s="200">
        <f t="shared" si="109"/>
        <v>0</v>
      </c>
      <c r="K157" s="200">
        <f t="shared" si="109"/>
        <v>0</v>
      </c>
      <c r="L157" s="193">
        <f t="shared" si="109"/>
        <v>0</v>
      </c>
      <c r="M157" s="260">
        <f t="shared" si="109"/>
        <v>0</v>
      </c>
      <c r="N157" s="200">
        <f t="shared" si="109"/>
        <v>0</v>
      </c>
      <c r="O157" s="200">
        <f t="shared" si="109"/>
        <v>0</v>
      </c>
      <c r="P157" s="200">
        <f t="shared" si="109"/>
        <v>0</v>
      </c>
      <c r="Q157" s="200">
        <f t="shared" si="109"/>
        <v>0</v>
      </c>
      <c r="R157" s="200">
        <f t="shared" si="109"/>
        <v>0</v>
      </c>
      <c r="S157" s="193">
        <f t="shared" ref="S157:AX157" si="110">SUM(S158:S163)</f>
        <v>0</v>
      </c>
      <c r="T157" s="260">
        <f t="shared" si="110"/>
        <v>0</v>
      </c>
      <c r="U157" s="200">
        <f t="shared" si="110"/>
        <v>0</v>
      </c>
      <c r="V157" s="200">
        <f t="shared" si="110"/>
        <v>0</v>
      </c>
      <c r="W157" s="200">
        <f t="shared" si="110"/>
        <v>0</v>
      </c>
      <c r="X157" s="200">
        <f t="shared" si="110"/>
        <v>0</v>
      </c>
      <c r="Y157" s="200">
        <f t="shared" si="110"/>
        <v>0</v>
      </c>
      <c r="Z157" s="193">
        <f t="shared" si="110"/>
        <v>0</v>
      </c>
      <c r="AA157" s="193">
        <f t="shared" si="110"/>
        <v>0</v>
      </c>
      <c r="AB157" s="200">
        <f t="shared" si="110"/>
        <v>0</v>
      </c>
      <c r="AC157" s="200">
        <f t="shared" si="110"/>
        <v>0</v>
      </c>
      <c r="AD157" s="200">
        <f t="shared" si="110"/>
        <v>0</v>
      </c>
      <c r="AE157" s="200">
        <f t="shared" si="110"/>
        <v>0</v>
      </c>
      <c r="AF157" s="200">
        <f t="shared" si="110"/>
        <v>0</v>
      </c>
      <c r="AG157" s="193">
        <f t="shared" si="110"/>
        <v>0</v>
      </c>
      <c r="AH157" s="193">
        <f t="shared" si="110"/>
        <v>0.60163583333333337</v>
      </c>
      <c r="AI157" s="200">
        <f t="shared" si="110"/>
        <v>0</v>
      </c>
      <c r="AJ157" s="200">
        <f t="shared" si="110"/>
        <v>0</v>
      </c>
      <c r="AK157" s="192">
        <f t="shared" si="110"/>
        <v>5.0000000000000001E-3</v>
      </c>
      <c r="AL157" s="200">
        <f t="shared" si="110"/>
        <v>0</v>
      </c>
      <c r="AM157" s="200">
        <f t="shared" si="110"/>
        <v>0</v>
      </c>
      <c r="AN157" s="270">
        <f t="shared" si="110"/>
        <v>0</v>
      </c>
      <c r="AO157" s="193">
        <f t="shared" si="110"/>
        <v>0</v>
      </c>
      <c r="AP157" s="200">
        <f t="shared" si="110"/>
        <v>0</v>
      </c>
      <c r="AQ157" s="200">
        <f t="shared" si="110"/>
        <v>0</v>
      </c>
      <c r="AR157" s="200">
        <f t="shared" si="110"/>
        <v>0</v>
      </c>
      <c r="AS157" s="200">
        <f t="shared" si="110"/>
        <v>0</v>
      </c>
      <c r="AT157" s="200">
        <f t="shared" si="110"/>
        <v>0</v>
      </c>
      <c r="AU157" s="193">
        <f t="shared" si="110"/>
        <v>0</v>
      </c>
      <c r="AV157" s="193">
        <f t="shared" si="110"/>
        <v>0</v>
      </c>
      <c r="AW157" s="200">
        <f t="shared" si="110"/>
        <v>0</v>
      </c>
      <c r="AX157" s="200">
        <f t="shared" si="110"/>
        <v>0</v>
      </c>
      <c r="AY157" s="200">
        <f t="shared" ref="AY157:BW157" si="111">SUM(AY158:AY163)</f>
        <v>0</v>
      </c>
      <c r="AZ157" s="200">
        <f t="shared" si="111"/>
        <v>0</v>
      </c>
      <c r="BA157" s="200">
        <f t="shared" si="111"/>
        <v>0</v>
      </c>
      <c r="BB157" s="193">
        <f t="shared" si="111"/>
        <v>0</v>
      </c>
      <c r="BC157" s="193">
        <f t="shared" si="111"/>
        <v>0</v>
      </c>
      <c r="BD157" s="200">
        <f t="shared" si="111"/>
        <v>0</v>
      </c>
      <c r="BE157" s="200">
        <f t="shared" si="111"/>
        <v>0</v>
      </c>
      <c r="BF157" s="200">
        <f t="shared" si="111"/>
        <v>0</v>
      </c>
      <c r="BG157" s="200">
        <f t="shared" si="111"/>
        <v>0</v>
      </c>
      <c r="BH157" s="200">
        <f t="shared" si="111"/>
        <v>0</v>
      </c>
      <c r="BI157" s="193">
        <f t="shared" si="111"/>
        <v>0</v>
      </c>
      <c r="BJ157" s="193">
        <f t="shared" si="111"/>
        <v>0</v>
      </c>
      <c r="BK157" s="200">
        <f t="shared" si="111"/>
        <v>0</v>
      </c>
      <c r="BL157" s="200">
        <f t="shared" si="111"/>
        <v>0</v>
      </c>
      <c r="BM157" s="200">
        <f t="shared" si="111"/>
        <v>0</v>
      </c>
      <c r="BN157" s="200">
        <f t="shared" si="111"/>
        <v>0</v>
      </c>
      <c r="BO157" s="200">
        <f t="shared" si="111"/>
        <v>0</v>
      </c>
      <c r="BP157" s="193">
        <f t="shared" si="111"/>
        <v>0</v>
      </c>
      <c r="BQ157" s="193">
        <f t="shared" si="111"/>
        <v>0</v>
      </c>
      <c r="BR157" s="200">
        <f t="shared" si="111"/>
        <v>0</v>
      </c>
      <c r="BS157" s="200">
        <f t="shared" si="111"/>
        <v>0</v>
      </c>
      <c r="BT157" s="200">
        <f t="shared" si="111"/>
        <v>0</v>
      </c>
      <c r="BU157" s="200">
        <f t="shared" si="111"/>
        <v>0</v>
      </c>
      <c r="BV157" s="200">
        <f t="shared" si="111"/>
        <v>0</v>
      </c>
      <c r="BW157" s="193">
        <f t="shared" si="111"/>
        <v>0</v>
      </c>
      <c r="BX157" s="186" t="s">
        <v>135</v>
      </c>
      <c r="BY157" s="193">
        <f>SUM(BY158:BY163)</f>
        <v>0</v>
      </c>
      <c r="BZ157" s="186" t="s">
        <v>135</v>
      </c>
      <c r="CA157" s="186"/>
    </row>
    <row r="158" spans="1:79" s="6" customFormat="1" ht="31.15" customHeight="1" x14ac:dyDescent="0.2">
      <c r="A158" s="77" t="s">
        <v>146</v>
      </c>
      <c r="B158" s="80" t="str">
        <f>'Прил 10'!B156</f>
        <v>Строительство ВЛЗ-10 кВ, КТП в Ульяновском районе, с.Луговое</v>
      </c>
      <c r="C158" s="95" t="str">
        <f>'Прил 10'!C156</f>
        <v>М/УСК/73/С1</v>
      </c>
      <c r="D158" s="131">
        <f>'Прил 12'!H156</f>
        <v>0.60163583333333337</v>
      </c>
      <c r="E158" s="131">
        <f t="shared" ref="E158:K159" si="112">L158+S158+Z158+AG158</f>
        <v>0</v>
      </c>
      <c r="F158" s="131">
        <f t="shared" si="112"/>
        <v>0.60163583333333337</v>
      </c>
      <c r="G158" s="130">
        <f t="shared" si="112"/>
        <v>0</v>
      </c>
      <c r="H158" s="130">
        <f t="shared" si="112"/>
        <v>0</v>
      </c>
      <c r="I158" s="92">
        <f t="shared" si="112"/>
        <v>5.0000000000000001E-3</v>
      </c>
      <c r="J158" s="130">
        <f t="shared" si="112"/>
        <v>0</v>
      </c>
      <c r="K158" s="130">
        <f t="shared" si="112"/>
        <v>0</v>
      </c>
      <c r="L158" s="131">
        <v>0</v>
      </c>
      <c r="M158" s="261">
        <v>0</v>
      </c>
      <c r="N158" s="130">
        <v>0</v>
      </c>
      <c r="O158" s="130">
        <v>0</v>
      </c>
      <c r="P158" s="130">
        <v>0</v>
      </c>
      <c r="Q158" s="130">
        <v>0</v>
      </c>
      <c r="R158" s="130">
        <v>0</v>
      </c>
      <c r="S158" s="131">
        <v>0</v>
      </c>
      <c r="T158" s="261">
        <v>0</v>
      </c>
      <c r="U158" s="130">
        <v>0</v>
      </c>
      <c r="V158" s="130">
        <v>0</v>
      </c>
      <c r="W158" s="130">
        <v>0</v>
      </c>
      <c r="X158" s="130">
        <v>0</v>
      </c>
      <c r="Y158" s="130">
        <v>0</v>
      </c>
      <c r="Z158" s="131">
        <v>0</v>
      </c>
      <c r="AA158" s="131">
        <v>0</v>
      </c>
      <c r="AB158" s="130">
        <v>0</v>
      </c>
      <c r="AC158" s="130">
        <v>0</v>
      </c>
      <c r="AD158" s="130">
        <v>0</v>
      </c>
      <c r="AE158" s="130">
        <v>0</v>
      </c>
      <c r="AF158" s="130">
        <v>0</v>
      </c>
      <c r="AG158" s="131">
        <v>0</v>
      </c>
      <c r="AH158" s="131">
        <f>D158</f>
        <v>0.60163583333333337</v>
      </c>
      <c r="AI158" s="207">
        <v>0</v>
      </c>
      <c r="AJ158" s="130">
        <v>0</v>
      </c>
      <c r="AK158" s="92">
        <v>5.0000000000000001E-3</v>
      </c>
      <c r="AL158" s="207">
        <v>0</v>
      </c>
      <c r="AM158" s="130">
        <v>0</v>
      </c>
      <c r="AN158" s="176">
        <f>AU158+BB158+BI158+BP158</f>
        <v>0</v>
      </c>
      <c r="AO158" s="131">
        <f>AV158+BC158+BJ158+BQ158</f>
        <v>0</v>
      </c>
      <c r="AP158" s="130">
        <f t="shared" ref="AP158" si="113">AW158+BD158+BK158+BR158</f>
        <v>0</v>
      </c>
      <c r="AQ158" s="130">
        <f t="shared" ref="AQ158" si="114">AX158+BE158+BL158+BS158</f>
        <v>0</v>
      </c>
      <c r="AR158" s="130">
        <f t="shared" ref="AR158" si="115">AY158+BF158+BM158+BT158</f>
        <v>0</v>
      </c>
      <c r="AS158" s="130">
        <f t="shared" ref="AS158" si="116">AZ158+BG158+BN158+BU158</f>
        <v>0</v>
      </c>
      <c r="AT158" s="130">
        <f>BA158+BH158+BO158+BV158</f>
        <v>0</v>
      </c>
      <c r="AU158" s="131">
        <v>0</v>
      </c>
      <c r="AV158" s="131">
        <v>0</v>
      </c>
      <c r="AW158" s="130">
        <v>0</v>
      </c>
      <c r="AX158" s="130">
        <v>0</v>
      </c>
      <c r="AY158" s="130">
        <v>0</v>
      </c>
      <c r="AZ158" s="130">
        <v>0</v>
      </c>
      <c r="BA158" s="130">
        <v>0</v>
      </c>
      <c r="BB158" s="131">
        <v>0</v>
      </c>
      <c r="BC158" s="131">
        <v>0</v>
      </c>
      <c r="BD158" s="130">
        <v>0</v>
      </c>
      <c r="BE158" s="130">
        <v>0</v>
      </c>
      <c r="BF158" s="130">
        <v>0</v>
      </c>
      <c r="BG158" s="130">
        <v>0</v>
      </c>
      <c r="BH158" s="130">
        <v>0</v>
      </c>
      <c r="BI158" s="131"/>
      <c r="BJ158" s="131"/>
      <c r="BK158" s="130"/>
      <c r="BL158" s="130"/>
      <c r="BM158" s="130"/>
      <c r="BN158" s="130"/>
      <c r="BO158" s="130"/>
      <c r="BP158" s="131"/>
      <c r="BQ158" s="131"/>
      <c r="BR158" s="208"/>
      <c r="BS158" s="208"/>
      <c r="BT158" s="208"/>
      <c r="BU158" s="208"/>
      <c r="BV158" s="130"/>
      <c r="BW158" s="131">
        <f>AN158-E158</f>
        <v>0</v>
      </c>
      <c r="BX158" s="150" t="s">
        <v>135</v>
      </c>
      <c r="BY158" s="131">
        <f>AV158-M158+BC158-T158</f>
        <v>0</v>
      </c>
      <c r="BZ158" s="219" t="s">
        <v>135</v>
      </c>
      <c r="CA158" s="219"/>
    </row>
    <row r="159" spans="1:79" s="6" customFormat="1" ht="12.75" hidden="1" x14ac:dyDescent="0.2">
      <c r="A159" s="77" t="s">
        <v>146</v>
      </c>
      <c r="B159" s="80">
        <f>'Прил 10'!B157</f>
        <v>0</v>
      </c>
      <c r="C159" s="95">
        <f>'Прил 10'!C157</f>
        <v>0</v>
      </c>
      <c r="D159" s="131">
        <f>'Прил 12'!D157</f>
        <v>0</v>
      </c>
      <c r="E159" s="131">
        <f t="shared" si="112"/>
        <v>0</v>
      </c>
      <c r="F159" s="131">
        <f t="shared" si="112"/>
        <v>0</v>
      </c>
      <c r="G159" s="130">
        <f t="shared" si="112"/>
        <v>0</v>
      </c>
      <c r="H159" s="130">
        <f t="shared" si="112"/>
        <v>0</v>
      </c>
      <c r="I159" s="130">
        <f t="shared" si="112"/>
        <v>0</v>
      </c>
      <c r="J159" s="130">
        <f t="shared" si="112"/>
        <v>0</v>
      </c>
      <c r="K159" s="130">
        <f t="shared" si="112"/>
        <v>0</v>
      </c>
      <c r="L159" s="131"/>
      <c r="M159" s="261"/>
      <c r="N159" s="130"/>
      <c r="O159" s="130"/>
      <c r="P159" s="130"/>
      <c r="Q159" s="130"/>
      <c r="R159" s="130"/>
      <c r="S159" s="131"/>
      <c r="T159" s="261"/>
      <c r="U159" s="130"/>
      <c r="V159" s="130"/>
      <c r="W159" s="130"/>
      <c r="X159" s="130"/>
      <c r="Y159" s="130"/>
      <c r="Z159" s="131"/>
      <c r="AA159" s="131"/>
      <c r="AB159" s="130"/>
      <c r="AC159" s="130"/>
      <c r="AD159" s="130"/>
      <c r="AE159" s="130"/>
      <c r="AF159" s="130"/>
      <c r="AG159" s="131"/>
      <c r="AH159" s="131"/>
      <c r="AI159" s="208"/>
      <c r="AJ159" s="208"/>
      <c r="AK159" s="208"/>
      <c r="AL159" s="208"/>
      <c r="AM159" s="130"/>
      <c r="AN159" s="176"/>
      <c r="AO159" s="131"/>
      <c r="AP159" s="130"/>
      <c r="AQ159" s="130"/>
      <c r="AR159" s="130"/>
      <c r="AS159" s="130"/>
      <c r="AT159" s="130"/>
      <c r="AU159" s="131"/>
      <c r="AV159" s="131"/>
      <c r="AW159" s="130"/>
      <c r="AX159" s="130"/>
      <c r="AY159" s="130"/>
      <c r="AZ159" s="130"/>
      <c r="BA159" s="130"/>
      <c r="BB159" s="131"/>
      <c r="BC159" s="131"/>
      <c r="BD159" s="130"/>
      <c r="BE159" s="130"/>
      <c r="BF159" s="130"/>
      <c r="BG159" s="130"/>
      <c r="BH159" s="130"/>
      <c r="BI159" s="131"/>
      <c r="BJ159" s="131"/>
      <c r="BK159" s="130"/>
      <c r="BL159" s="130"/>
      <c r="BM159" s="130"/>
      <c r="BN159" s="130"/>
      <c r="BO159" s="130"/>
      <c r="BP159" s="131"/>
      <c r="BQ159" s="131"/>
      <c r="BR159" s="208"/>
      <c r="BS159" s="208"/>
      <c r="BT159" s="208"/>
      <c r="BU159" s="208"/>
      <c r="BV159" s="130"/>
      <c r="BW159" s="131">
        <f>AN159-E159</f>
        <v>0</v>
      </c>
      <c r="BX159" s="94" t="str">
        <f t="shared" ref="BX159:BX167" si="117">IFERROR(AN159/E159,"0%")</f>
        <v>0%</v>
      </c>
      <c r="BY159" s="131">
        <f>AO159-F159</f>
        <v>0</v>
      </c>
      <c r="BZ159" s="221" t="s">
        <v>135</v>
      </c>
      <c r="CA159" s="221"/>
    </row>
    <row r="160" spans="1:79" s="6" customFormat="1" ht="12.75" hidden="1" x14ac:dyDescent="0.2">
      <c r="A160" s="77" t="s">
        <v>146</v>
      </c>
      <c r="B160" s="120"/>
      <c r="C160" s="95"/>
      <c r="D160" s="131"/>
      <c r="E160" s="131"/>
      <c r="F160" s="131"/>
      <c r="G160" s="130"/>
      <c r="H160" s="130"/>
      <c r="I160" s="130"/>
      <c r="J160" s="130"/>
      <c r="K160" s="130"/>
      <c r="L160" s="131"/>
      <c r="M160" s="261"/>
      <c r="N160" s="130"/>
      <c r="O160" s="130"/>
      <c r="P160" s="130"/>
      <c r="Q160" s="130"/>
      <c r="R160" s="130"/>
      <c r="S160" s="131"/>
      <c r="T160" s="261"/>
      <c r="U160" s="130"/>
      <c r="V160" s="130"/>
      <c r="W160" s="130"/>
      <c r="X160" s="130"/>
      <c r="Y160" s="130"/>
      <c r="Z160" s="131"/>
      <c r="AA160" s="131"/>
      <c r="AB160" s="130"/>
      <c r="AC160" s="130"/>
      <c r="AD160" s="130"/>
      <c r="AE160" s="130"/>
      <c r="AF160" s="130"/>
      <c r="AG160" s="131"/>
      <c r="AH160" s="131"/>
      <c r="AI160" s="130"/>
      <c r="AJ160" s="130"/>
      <c r="AK160" s="130"/>
      <c r="AL160" s="130"/>
      <c r="AM160" s="130"/>
      <c r="AN160" s="176"/>
      <c r="AO160" s="131"/>
      <c r="AP160" s="130"/>
      <c r="AQ160" s="130"/>
      <c r="AR160" s="130"/>
      <c r="AS160" s="130"/>
      <c r="AT160" s="130"/>
      <c r="AU160" s="131"/>
      <c r="AV160" s="131"/>
      <c r="AW160" s="130"/>
      <c r="AX160" s="130"/>
      <c r="AY160" s="130"/>
      <c r="AZ160" s="130"/>
      <c r="BA160" s="130"/>
      <c r="BB160" s="131"/>
      <c r="BC160" s="131"/>
      <c r="BD160" s="130"/>
      <c r="BE160" s="130"/>
      <c r="BF160" s="130"/>
      <c r="BG160" s="130"/>
      <c r="BH160" s="130"/>
      <c r="BI160" s="131"/>
      <c r="BJ160" s="131"/>
      <c r="BK160" s="130"/>
      <c r="BL160" s="130"/>
      <c r="BM160" s="130"/>
      <c r="BN160" s="130"/>
      <c r="BO160" s="130"/>
      <c r="BP160" s="131"/>
      <c r="BQ160" s="131"/>
      <c r="BR160" s="130"/>
      <c r="BS160" s="130"/>
      <c r="BT160" s="130"/>
      <c r="BU160" s="130"/>
      <c r="BV160" s="130"/>
      <c r="BW160" s="131"/>
      <c r="BX160" s="94" t="str">
        <f t="shared" si="117"/>
        <v>0%</v>
      </c>
      <c r="BY160" s="131"/>
      <c r="BZ160" s="92" t="s">
        <v>135</v>
      </c>
      <c r="CA160" s="92"/>
    </row>
    <row r="161" spans="1:79" s="6" customFormat="1" ht="12.75" hidden="1" x14ac:dyDescent="0.2">
      <c r="A161" s="77" t="s">
        <v>146</v>
      </c>
      <c r="B161" s="120"/>
      <c r="C161" s="95"/>
      <c r="D161" s="131"/>
      <c r="E161" s="131"/>
      <c r="F161" s="131"/>
      <c r="G161" s="130"/>
      <c r="H161" s="130"/>
      <c r="I161" s="130"/>
      <c r="J161" s="130"/>
      <c r="K161" s="130"/>
      <c r="L161" s="131"/>
      <c r="M161" s="261"/>
      <c r="N161" s="130"/>
      <c r="O161" s="130"/>
      <c r="P161" s="130"/>
      <c r="Q161" s="130"/>
      <c r="R161" s="130"/>
      <c r="S161" s="131"/>
      <c r="T161" s="261"/>
      <c r="U161" s="130"/>
      <c r="V161" s="130"/>
      <c r="W161" s="130"/>
      <c r="X161" s="130"/>
      <c r="Y161" s="130"/>
      <c r="Z161" s="131"/>
      <c r="AA161" s="131"/>
      <c r="AB161" s="130"/>
      <c r="AC161" s="130"/>
      <c r="AD161" s="130"/>
      <c r="AE161" s="130"/>
      <c r="AF161" s="130"/>
      <c r="AG161" s="131"/>
      <c r="AH161" s="131"/>
      <c r="AI161" s="130"/>
      <c r="AJ161" s="130"/>
      <c r="AK161" s="130"/>
      <c r="AL161" s="130"/>
      <c r="AM161" s="130"/>
      <c r="AN161" s="176"/>
      <c r="AO161" s="131"/>
      <c r="AP161" s="130"/>
      <c r="AQ161" s="130"/>
      <c r="AR161" s="130"/>
      <c r="AS161" s="130"/>
      <c r="AT161" s="130"/>
      <c r="AU161" s="131"/>
      <c r="AV161" s="131"/>
      <c r="AW161" s="130"/>
      <c r="AX161" s="130"/>
      <c r="AY161" s="130"/>
      <c r="AZ161" s="130"/>
      <c r="BA161" s="130"/>
      <c r="BB161" s="131"/>
      <c r="BC161" s="131"/>
      <c r="BD161" s="130"/>
      <c r="BE161" s="130"/>
      <c r="BF161" s="130"/>
      <c r="BG161" s="130"/>
      <c r="BH161" s="130"/>
      <c r="BI161" s="131"/>
      <c r="BJ161" s="131"/>
      <c r="BK161" s="130"/>
      <c r="BL161" s="130"/>
      <c r="BM161" s="130"/>
      <c r="BN161" s="130"/>
      <c r="BO161" s="130"/>
      <c r="BP161" s="131"/>
      <c r="BQ161" s="131"/>
      <c r="BR161" s="130"/>
      <c r="BS161" s="130"/>
      <c r="BT161" s="130"/>
      <c r="BU161" s="130"/>
      <c r="BV161" s="130"/>
      <c r="BW161" s="131"/>
      <c r="BX161" s="94" t="str">
        <f t="shared" si="117"/>
        <v>0%</v>
      </c>
      <c r="BY161" s="131"/>
      <c r="BZ161" s="92" t="s">
        <v>135</v>
      </c>
      <c r="CA161" s="92"/>
    </row>
    <row r="162" spans="1:79" s="6" customFormat="1" ht="12.75" hidden="1" x14ac:dyDescent="0.2">
      <c r="A162" s="77" t="s">
        <v>146</v>
      </c>
      <c r="B162" s="120"/>
      <c r="C162" s="95"/>
      <c r="D162" s="131"/>
      <c r="E162" s="131"/>
      <c r="F162" s="131"/>
      <c r="G162" s="130"/>
      <c r="H162" s="130"/>
      <c r="I162" s="130"/>
      <c r="J162" s="130"/>
      <c r="K162" s="130"/>
      <c r="L162" s="131"/>
      <c r="M162" s="261"/>
      <c r="N162" s="130"/>
      <c r="O162" s="130"/>
      <c r="P162" s="130"/>
      <c r="Q162" s="130"/>
      <c r="R162" s="130"/>
      <c r="S162" s="131"/>
      <c r="T162" s="261"/>
      <c r="U162" s="130"/>
      <c r="V162" s="130"/>
      <c r="W162" s="130"/>
      <c r="X162" s="130"/>
      <c r="Y162" s="130"/>
      <c r="Z162" s="131"/>
      <c r="AA162" s="131"/>
      <c r="AB162" s="130"/>
      <c r="AC162" s="130"/>
      <c r="AD162" s="130"/>
      <c r="AE162" s="130"/>
      <c r="AF162" s="130"/>
      <c r="AG162" s="131"/>
      <c r="AH162" s="131"/>
      <c r="AI162" s="130"/>
      <c r="AJ162" s="130"/>
      <c r="AK162" s="130"/>
      <c r="AL162" s="130"/>
      <c r="AM162" s="130"/>
      <c r="AN162" s="176"/>
      <c r="AO162" s="131"/>
      <c r="AP162" s="130"/>
      <c r="AQ162" s="130"/>
      <c r="AR162" s="130"/>
      <c r="AS162" s="130"/>
      <c r="AT162" s="130"/>
      <c r="AU162" s="131"/>
      <c r="AV162" s="131"/>
      <c r="AW162" s="130"/>
      <c r="AX162" s="130"/>
      <c r="AY162" s="130"/>
      <c r="AZ162" s="130"/>
      <c r="BA162" s="130"/>
      <c r="BB162" s="131"/>
      <c r="BC162" s="131"/>
      <c r="BD162" s="130"/>
      <c r="BE162" s="130"/>
      <c r="BF162" s="130"/>
      <c r="BG162" s="130"/>
      <c r="BH162" s="130"/>
      <c r="BI162" s="131"/>
      <c r="BJ162" s="131"/>
      <c r="BK162" s="130"/>
      <c r="BL162" s="130"/>
      <c r="BM162" s="130"/>
      <c r="BN162" s="130"/>
      <c r="BO162" s="130"/>
      <c r="BP162" s="131"/>
      <c r="BQ162" s="131"/>
      <c r="BR162" s="130"/>
      <c r="BS162" s="130"/>
      <c r="BT162" s="130"/>
      <c r="BU162" s="130"/>
      <c r="BV162" s="130"/>
      <c r="BW162" s="131"/>
      <c r="BX162" s="94" t="str">
        <f t="shared" si="117"/>
        <v>0%</v>
      </c>
      <c r="BY162" s="131"/>
      <c r="BZ162" s="92" t="s">
        <v>135</v>
      </c>
      <c r="CA162" s="92"/>
    </row>
    <row r="163" spans="1:79" s="6" customFormat="1" ht="12.75" hidden="1" x14ac:dyDescent="0.2">
      <c r="A163" s="77" t="s">
        <v>146</v>
      </c>
      <c r="B163" s="120"/>
      <c r="C163" s="95"/>
      <c r="D163" s="131"/>
      <c r="E163" s="131"/>
      <c r="F163" s="131"/>
      <c r="G163" s="130"/>
      <c r="H163" s="130"/>
      <c r="I163" s="130"/>
      <c r="J163" s="130"/>
      <c r="K163" s="130"/>
      <c r="L163" s="131"/>
      <c r="M163" s="261"/>
      <c r="N163" s="130"/>
      <c r="O163" s="130"/>
      <c r="P163" s="130"/>
      <c r="Q163" s="130"/>
      <c r="R163" s="130"/>
      <c r="S163" s="131"/>
      <c r="T163" s="261"/>
      <c r="U163" s="130"/>
      <c r="V163" s="130"/>
      <c r="W163" s="130"/>
      <c r="X163" s="130"/>
      <c r="Y163" s="130"/>
      <c r="Z163" s="131"/>
      <c r="AA163" s="131"/>
      <c r="AB163" s="130"/>
      <c r="AC163" s="130"/>
      <c r="AD163" s="130"/>
      <c r="AE163" s="130"/>
      <c r="AF163" s="130"/>
      <c r="AG163" s="131"/>
      <c r="AH163" s="131"/>
      <c r="AI163" s="130"/>
      <c r="AJ163" s="130"/>
      <c r="AK163" s="130"/>
      <c r="AL163" s="130"/>
      <c r="AM163" s="130"/>
      <c r="AN163" s="176"/>
      <c r="AO163" s="131"/>
      <c r="AP163" s="130"/>
      <c r="AQ163" s="130"/>
      <c r="AR163" s="130"/>
      <c r="AS163" s="130"/>
      <c r="AT163" s="130"/>
      <c r="AU163" s="131"/>
      <c r="AV163" s="131"/>
      <c r="AW163" s="130"/>
      <c r="AX163" s="130"/>
      <c r="AY163" s="130"/>
      <c r="AZ163" s="130"/>
      <c r="BA163" s="130"/>
      <c r="BB163" s="131"/>
      <c r="BC163" s="131"/>
      <c r="BD163" s="130"/>
      <c r="BE163" s="130"/>
      <c r="BF163" s="130"/>
      <c r="BG163" s="130"/>
      <c r="BH163" s="130"/>
      <c r="BI163" s="131"/>
      <c r="BJ163" s="131"/>
      <c r="BK163" s="130"/>
      <c r="BL163" s="130"/>
      <c r="BM163" s="130"/>
      <c r="BN163" s="130"/>
      <c r="BO163" s="130"/>
      <c r="BP163" s="131"/>
      <c r="BQ163" s="131"/>
      <c r="BR163" s="130"/>
      <c r="BS163" s="130"/>
      <c r="BT163" s="130"/>
      <c r="BU163" s="130"/>
      <c r="BV163" s="130"/>
      <c r="BW163" s="131"/>
      <c r="BX163" s="94" t="str">
        <f t="shared" si="117"/>
        <v>0%</v>
      </c>
      <c r="BY163" s="131"/>
      <c r="BZ163" s="92" t="s">
        <v>135</v>
      </c>
      <c r="CA163" s="92"/>
    </row>
    <row r="164" spans="1:79" s="6" customFormat="1" ht="52.15" hidden="1" customHeight="1" x14ac:dyDescent="0.2">
      <c r="A164" s="188" t="s">
        <v>148</v>
      </c>
      <c r="B164" s="190" t="s">
        <v>25</v>
      </c>
      <c r="C164" s="185" t="s">
        <v>36</v>
      </c>
      <c r="D164" s="196">
        <f>SUM(D165:D167)</f>
        <v>0</v>
      </c>
      <c r="E164" s="196">
        <f t="shared" ref="E164:Q164" si="118">SUM(E165:E167)</f>
        <v>0</v>
      </c>
      <c r="F164" s="196">
        <f t="shared" si="118"/>
        <v>0</v>
      </c>
      <c r="G164" s="199">
        <f t="shared" si="118"/>
        <v>0</v>
      </c>
      <c r="H164" s="199">
        <f t="shared" si="118"/>
        <v>0</v>
      </c>
      <c r="I164" s="199">
        <f t="shared" si="118"/>
        <v>0</v>
      </c>
      <c r="J164" s="199">
        <f t="shared" si="118"/>
        <v>0</v>
      </c>
      <c r="K164" s="199">
        <f t="shared" si="118"/>
        <v>0</v>
      </c>
      <c r="L164" s="196">
        <f t="shared" si="118"/>
        <v>0</v>
      </c>
      <c r="M164" s="261">
        <f t="shared" si="118"/>
        <v>0</v>
      </c>
      <c r="N164" s="199">
        <f t="shared" si="118"/>
        <v>0</v>
      </c>
      <c r="O164" s="199">
        <f t="shared" si="118"/>
        <v>0</v>
      </c>
      <c r="P164" s="199">
        <f t="shared" si="118"/>
        <v>0</v>
      </c>
      <c r="Q164" s="199">
        <f t="shared" si="118"/>
        <v>0</v>
      </c>
      <c r="R164" s="199">
        <f>SUM(R165:R167)</f>
        <v>0</v>
      </c>
      <c r="S164" s="196">
        <f t="shared" ref="S164:BJ164" si="119">SUM(S165:S167)</f>
        <v>0</v>
      </c>
      <c r="T164" s="261">
        <f t="shared" si="119"/>
        <v>0</v>
      </c>
      <c r="U164" s="199">
        <f t="shared" si="119"/>
        <v>0</v>
      </c>
      <c r="V164" s="199">
        <f t="shared" si="119"/>
        <v>0</v>
      </c>
      <c r="W164" s="199">
        <f t="shared" si="119"/>
        <v>0</v>
      </c>
      <c r="X164" s="199">
        <f t="shared" si="119"/>
        <v>0</v>
      </c>
      <c r="Y164" s="199">
        <f t="shared" si="119"/>
        <v>0</v>
      </c>
      <c r="Z164" s="196">
        <f t="shared" si="119"/>
        <v>0</v>
      </c>
      <c r="AA164" s="196">
        <f t="shared" si="119"/>
        <v>0</v>
      </c>
      <c r="AB164" s="199">
        <f t="shared" si="119"/>
        <v>0</v>
      </c>
      <c r="AC164" s="199">
        <f t="shared" si="119"/>
        <v>0</v>
      </c>
      <c r="AD164" s="199">
        <f t="shared" si="119"/>
        <v>0</v>
      </c>
      <c r="AE164" s="199">
        <f t="shared" si="119"/>
        <v>0</v>
      </c>
      <c r="AF164" s="199">
        <f t="shared" si="119"/>
        <v>0</v>
      </c>
      <c r="AG164" s="196">
        <f t="shared" si="119"/>
        <v>0</v>
      </c>
      <c r="AH164" s="196">
        <f t="shared" si="119"/>
        <v>0</v>
      </c>
      <c r="AI164" s="199">
        <f t="shared" si="119"/>
        <v>0</v>
      </c>
      <c r="AJ164" s="199">
        <f t="shared" si="119"/>
        <v>0</v>
      </c>
      <c r="AK164" s="199">
        <f t="shared" si="119"/>
        <v>0</v>
      </c>
      <c r="AL164" s="199">
        <f t="shared" si="119"/>
        <v>0</v>
      </c>
      <c r="AM164" s="199">
        <f t="shared" si="119"/>
        <v>0</v>
      </c>
      <c r="AN164" s="176">
        <f t="shared" si="119"/>
        <v>0</v>
      </c>
      <c r="AO164" s="196">
        <f t="shared" si="119"/>
        <v>0</v>
      </c>
      <c r="AP164" s="199">
        <f t="shared" si="119"/>
        <v>0</v>
      </c>
      <c r="AQ164" s="199">
        <f t="shared" si="119"/>
        <v>0</v>
      </c>
      <c r="AR164" s="199">
        <f t="shared" si="119"/>
        <v>0</v>
      </c>
      <c r="AS164" s="199">
        <f t="shared" si="119"/>
        <v>0</v>
      </c>
      <c r="AT164" s="199">
        <f t="shared" si="119"/>
        <v>0</v>
      </c>
      <c r="AU164" s="196">
        <f t="shared" si="119"/>
        <v>0</v>
      </c>
      <c r="AV164" s="196">
        <f t="shared" si="119"/>
        <v>0</v>
      </c>
      <c r="AW164" s="199">
        <f t="shared" si="119"/>
        <v>0</v>
      </c>
      <c r="AX164" s="199">
        <f t="shared" si="119"/>
        <v>0</v>
      </c>
      <c r="AY164" s="199">
        <f t="shared" si="119"/>
        <v>0</v>
      </c>
      <c r="AZ164" s="199">
        <f t="shared" si="119"/>
        <v>0</v>
      </c>
      <c r="BA164" s="199">
        <f t="shared" si="119"/>
        <v>0</v>
      </c>
      <c r="BB164" s="196">
        <f t="shared" si="119"/>
        <v>0</v>
      </c>
      <c r="BC164" s="196">
        <f t="shared" si="119"/>
        <v>0</v>
      </c>
      <c r="BD164" s="199">
        <f t="shared" si="119"/>
        <v>0</v>
      </c>
      <c r="BE164" s="199">
        <f t="shared" si="119"/>
        <v>0</v>
      </c>
      <c r="BF164" s="199">
        <f t="shared" si="119"/>
        <v>0</v>
      </c>
      <c r="BG164" s="199">
        <f t="shared" si="119"/>
        <v>0</v>
      </c>
      <c r="BH164" s="199">
        <f t="shared" si="119"/>
        <v>0</v>
      </c>
      <c r="BI164" s="196">
        <f t="shared" si="119"/>
        <v>0</v>
      </c>
      <c r="BJ164" s="196">
        <f t="shared" si="119"/>
        <v>0</v>
      </c>
      <c r="BK164" s="199">
        <f t="shared" ref="BK164:BW164" si="120">SUM(BK165:BK167)</f>
        <v>0</v>
      </c>
      <c r="BL164" s="199">
        <f t="shared" si="120"/>
        <v>0</v>
      </c>
      <c r="BM164" s="199">
        <f t="shared" si="120"/>
        <v>0</v>
      </c>
      <c r="BN164" s="199">
        <f t="shared" si="120"/>
        <v>0</v>
      </c>
      <c r="BO164" s="199">
        <f t="shared" si="120"/>
        <v>0</v>
      </c>
      <c r="BP164" s="196">
        <f t="shared" si="120"/>
        <v>0</v>
      </c>
      <c r="BQ164" s="196">
        <f t="shared" si="120"/>
        <v>0</v>
      </c>
      <c r="BR164" s="199">
        <f t="shared" si="120"/>
        <v>0</v>
      </c>
      <c r="BS164" s="199">
        <f t="shared" si="120"/>
        <v>0</v>
      </c>
      <c r="BT164" s="199">
        <f t="shared" si="120"/>
        <v>0</v>
      </c>
      <c r="BU164" s="199">
        <f t="shared" si="120"/>
        <v>0</v>
      </c>
      <c r="BV164" s="199">
        <f t="shared" si="120"/>
        <v>0</v>
      </c>
      <c r="BW164" s="196">
        <f t="shared" si="120"/>
        <v>0</v>
      </c>
      <c r="BX164" s="197" t="str">
        <f t="shared" si="117"/>
        <v>0%</v>
      </c>
      <c r="BY164" s="196">
        <f>SUM(BY165:BY167)</f>
        <v>0</v>
      </c>
      <c r="BZ164" s="186" t="s">
        <v>135</v>
      </c>
      <c r="CA164" s="186"/>
    </row>
    <row r="165" spans="1:79" s="6" customFormat="1" ht="25.5" hidden="1" x14ac:dyDescent="0.2">
      <c r="A165" s="77" t="s">
        <v>148</v>
      </c>
      <c r="B165" s="80" t="s">
        <v>922</v>
      </c>
      <c r="C165" s="93"/>
      <c r="D165" s="131"/>
      <c r="E165" s="131"/>
      <c r="F165" s="131"/>
      <c r="G165" s="130"/>
      <c r="H165" s="130"/>
      <c r="I165" s="130"/>
      <c r="J165" s="130"/>
      <c r="K165" s="130"/>
      <c r="L165" s="131"/>
      <c r="M165" s="261"/>
      <c r="N165" s="130"/>
      <c r="O165" s="130"/>
      <c r="P165" s="130"/>
      <c r="Q165" s="130"/>
      <c r="R165" s="130"/>
      <c r="S165" s="131"/>
      <c r="T165" s="261"/>
      <c r="U165" s="130"/>
      <c r="V165" s="130"/>
      <c r="W165" s="130"/>
      <c r="X165" s="130"/>
      <c r="Y165" s="130"/>
      <c r="Z165" s="131"/>
      <c r="AA165" s="131"/>
      <c r="AB165" s="130"/>
      <c r="AC165" s="130"/>
      <c r="AD165" s="130"/>
      <c r="AE165" s="130"/>
      <c r="AF165" s="130"/>
      <c r="AG165" s="131"/>
      <c r="AH165" s="131"/>
      <c r="AI165" s="130"/>
      <c r="AJ165" s="130"/>
      <c r="AK165" s="130"/>
      <c r="AL165" s="130"/>
      <c r="AM165" s="130"/>
      <c r="AN165" s="176"/>
      <c r="AO165" s="131"/>
      <c r="AP165" s="130"/>
      <c r="AQ165" s="130"/>
      <c r="AR165" s="130"/>
      <c r="AS165" s="130"/>
      <c r="AT165" s="130"/>
      <c r="AU165" s="131"/>
      <c r="AV165" s="131"/>
      <c r="AW165" s="130"/>
      <c r="AX165" s="130"/>
      <c r="AY165" s="130"/>
      <c r="AZ165" s="130"/>
      <c r="BA165" s="130"/>
      <c r="BB165" s="131"/>
      <c r="BC165" s="131"/>
      <c r="BD165" s="130"/>
      <c r="BE165" s="130"/>
      <c r="BF165" s="130"/>
      <c r="BG165" s="130"/>
      <c r="BH165" s="130"/>
      <c r="BI165" s="131"/>
      <c r="BJ165" s="131"/>
      <c r="BK165" s="130"/>
      <c r="BL165" s="130"/>
      <c r="BM165" s="130"/>
      <c r="BN165" s="130"/>
      <c r="BO165" s="130"/>
      <c r="BP165" s="131"/>
      <c r="BQ165" s="131"/>
      <c r="BR165" s="130"/>
      <c r="BS165" s="130"/>
      <c r="BT165" s="130"/>
      <c r="BU165" s="130"/>
      <c r="BV165" s="130"/>
      <c r="BW165" s="131"/>
      <c r="BX165" s="94" t="str">
        <f t="shared" si="117"/>
        <v>0%</v>
      </c>
      <c r="BY165" s="131"/>
      <c r="BZ165" s="92" t="s">
        <v>135</v>
      </c>
      <c r="CA165" s="92"/>
    </row>
    <row r="166" spans="1:79" s="6" customFormat="1" ht="25.5" hidden="1" x14ac:dyDescent="0.2">
      <c r="A166" s="77" t="s">
        <v>148</v>
      </c>
      <c r="B166" s="80" t="s">
        <v>922</v>
      </c>
      <c r="C166" s="93"/>
      <c r="D166" s="131"/>
      <c r="E166" s="131"/>
      <c r="F166" s="131"/>
      <c r="G166" s="130"/>
      <c r="H166" s="130"/>
      <c r="I166" s="130"/>
      <c r="J166" s="130"/>
      <c r="K166" s="130"/>
      <c r="L166" s="131"/>
      <c r="M166" s="261"/>
      <c r="N166" s="130"/>
      <c r="O166" s="130"/>
      <c r="P166" s="130"/>
      <c r="Q166" s="130"/>
      <c r="R166" s="130"/>
      <c r="S166" s="131"/>
      <c r="T166" s="261"/>
      <c r="U166" s="130"/>
      <c r="V166" s="130"/>
      <c r="W166" s="130"/>
      <c r="X166" s="130"/>
      <c r="Y166" s="130"/>
      <c r="Z166" s="131"/>
      <c r="AA166" s="131"/>
      <c r="AB166" s="130"/>
      <c r="AC166" s="130"/>
      <c r="AD166" s="130"/>
      <c r="AE166" s="130"/>
      <c r="AF166" s="130"/>
      <c r="AG166" s="131"/>
      <c r="AH166" s="131"/>
      <c r="AI166" s="130"/>
      <c r="AJ166" s="130"/>
      <c r="AK166" s="130"/>
      <c r="AL166" s="130"/>
      <c r="AM166" s="130"/>
      <c r="AN166" s="176"/>
      <c r="AO166" s="131"/>
      <c r="AP166" s="130"/>
      <c r="AQ166" s="130"/>
      <c r="AR166" s="130"/>
      <c r="AS166" s="130"/>
      <c r="AT166" s="130"/>
      <c r="AU166" s="131"/>
      <c r="AV166" s="131"/>
      <c r="AW166" s="130"/>
      <c r="AX166" s="130"/>
      <c r="AY166" s="130"/>
      <c r="AZ166" s="130"/>
      <c r="BA166" s="130"/>
      <c r="BB166" s="131"/>
      <c r="BC166" s="131"/>
      <c r="BD166" s="130"/>
      <c r="BE166" s="130"/>
      <c r="BF166" s="130"/>
      <c r="BG166" s="130"/>
      <c r="BH166" s="130"/>
      <c r="BI166" s="131"/>
      <c r="BJ166" s="131"/>
      <c r="BK166" s="130"/>
      <c r="BL166" s="130"/>
      <c r="BM166" s="130"/>
      <c r="BN166" s="130"/>
      <c r="BO166" s="130"/>
      <c r="BP166" s="131"/>
      <c r="BQ166" s="131"/>
      <c r="BR166" s="130"/>
      <c r="BS166" s="130"/>
      <c r="BT166" s="130"/>
      <c r="BU166" s="130"/>
      <c r="BV166" s="130"/>
      <c r="BW166" s="131"/>
      <c r="BX166" s="94" t="str">
        <f t="shared" si="117"/>
        <v>0%</v>
      </c>
      <c r="BY166" s="131"/>
      <c r="BZ166" s="92" t="s">
        <v>135</v>
      </c>
      <c r="CA166" s="92"/>
    </row>
    <row r="167" spans="1:79" s="6" customFormat="1" ht="12.75" hidden="1" x14ac:dyDescent="0.2">
      <c r="A167" s="77" t="s">
        <v>85</v>
      </c>
      <c r="B167" s="87" t="s">
        <v>85</v>
      </c>
      <c r="C167" s="93"/>
      <c r="D167" s="131"/>
      <c r="E167" s="131"/>
      <c r="F167" s="131"/>
      <c r="G167" s="130"/>
      <c r="H167" s="130"/>
      <c r="I167" s="130"/>
      <c r="J167" s="130"/>
      <c r="K167" s="130"/>
      <c r="L167" s="131"/>
      <c r="M167" s="261"/>
      <c r="N167" s="130"/>
      <c r="O167" s="130"/>
      <c r="P167" s="130"/>
      <c r="Q167" s="130"/>
      <c r="R167" s="130"/>
      <c r="S167" s="131"/>
      <c r="T167" s="261"/>
      <c r="U167" s="130"/>
      <c r="V167" s="130"/>
      <c r="W167" s="130"/>
      <c r="X167" s="130"/>
      <c r="Y167" s="130"/>
      <c r="Z167" s="131"/>
      <c r="AA167" s="131"/>
      <c r="AB167" s="130"/>
      <c r="AC167" s="130"/>
      <c r="AD167" s="130"/>
      <c r="AE167" s="130"/>
      <c r="AF167" s="130"/>
      <c r="AG167" s="131"/>
      <c r="AH167" s="131"/>
      <c r="AI167" s="130"/>
      <c r="AJ167" s="130"/>
      <c r="AK167" s="130"/>
      <c r="AL167" s="130"/>
      <c r="AM167" s="130"/>
      <c r="AN167" s="176"/>
      <c r="AO167" s="131"/>
      <c r="AP167" s="130"/>
      <c r="AQ167" s="130"/>
      <c r="AR167" s="130"/>
      <c r="AS167" s="130"/>
      <c r="AT167" s="130"/>
      <c r="AU167" s="131"/>
      <c r="AV167" s="131"/>
      <c r="AW167" s="130"/>
      <c r="AX167" s="130"/>
      <c r="AY167" s="130"/>
      <c r="AZ167" s="130"/>
      <c r="BA167" s="130"/>
      <c r="BB167" s="131"/>
      <c r="BC167" s="131"/>
      <c r="BD167" s="130"/>
      <c r="BE167" s="130"/>
      <c r="BF167" s="130"/>
      <c r="BG167" s="130"/>
      <c r="BH167" s="130"/>
      <c r="BI167" s="131"/>
      <c r="BJ167" s="131"/>
      <c r="BK167" s="130"/>
      <c r="BL167" s="130"/>
      <c r="BM167" s="130"/>
      <c r="BN167" s="130"/>
      <c r="BO167" s="130"/>
      <c r="BP167" s="131"/>
      <c r="BQ167" s="131"/>
      <c r="BR167" s="130"/>
      <c r="BS167" s="130"/>
      <c r="BT167" s="130"/>
      <c r="BU167" s="130"/>
      <c r="BV167" s="130"/>
      <c r="BW167" s="131"/>
      <c r="BX167" s="94" t="str">
        <f t="shared" si="117"/>
        <v>0%</v>
      </c>
      <c r="BY167" s="131"/>
      <c r="BZ167" s="92" t="s">
        <v>135</v>
      </c>
      <c r="CA167" s="92"/>
    </row>
    <row r="168" spans="1:79" s="6" customFormat="1" ht="34.15" customHeight="1" x14ac:dyDescent="0.2">
      <c r="A168" s="188" t="s">
        <v>150</v>
      </c>
      <c r="B168" s="184" t="s">
        <v>26</v>
      </c>
      <c r="C168" s="185" t="s">
        <v>36</v>
      </c>
      <c r="D168" s="193">
        <f t="shared" ref="D168:AI168" si="121">SUM(D169:D174)</f>
        <v>14.283379166666668</v>
      </c>
      <c r="E168" s="193">
        <f t="shared" si="121"/>
        <v>0</v>
      </c>
      <c r="F168" s="193">
        <f t="shared" si="121"/>
        <v>14.283379166666668</v>
      </c>
      <c r="G168" s="200">
        <f t="shared" si="121"/>
        <v>0</v>
      </c>
      <c r="H168" s="200">
        <f t="shared" si="121"/>
        <v>0</v>
      </c>
      <c r="I168" s="200">
        <f t="shared" si="121"/>
        <v>0</v>
      </c>
      <c r="J168" s="200">
        <f t="shared" si="121"/>
        <v>0</v>
      </c>
      <c r="K168" s="200">
        <f t="shared" si="121"/>
        <v>12</v>
      </c>
      <c r="L168" s="193">
        <f t="shared" si="121"/>
        <v>0</v>
      </c>
      <c r="M168" s="260">
        <f t="shared" si="121"/>
        <v>0</v>
      </c>
      <c r="N168" s="200">
        <f t="shared" si="121"/>
        <v>0</v>
      </c>
      <c r="O168" s="200">
        <f t="shared" si="121"/>
        <v>0</v>
      </c>
      <c r="P168" s="200">
        <f t="shared" si="121"/>
        <v>0</v>
      </c>
      <c r="Q168" s="200">
        <f t="shared" si="121"/>
        <v>0</v>
      </c>
      <c r="R168" s="200">
        <f t="shared" si="121"/>
        <v>0</v>
      </c>
      <c r="S168" s="193">
        <f t="shared" si="121"/>
        <v>0</v>
      </c>
      <c r="T168" s="260">
        <f t="shared" si="121"/>
        <v>0</v>
      </c>
      <c r="U168" s="200">
        <f t="shared" si="121"/>
        <v>0</v>
      </c>
      <c r="V168" s="200">
        <f t="shared" si="121"/>
        <v>0</v>
      </c>
      <c r="W168" s="200">
        <f t="shared" si="121"/>
        <v>0</v>
      </c>
      <c r="X168" s="200">
        <f t="shared" si="121"/>
        <v>0</v>
      </c>
      <c r="Y168" s="200">
        <f t="shared" si="121"/>
        <v>0</v>
      </c>
      <c r="Z168" s="193">
        <f t="shared" si="121"/>
        <v>0</v>
      </c>
      <c r="AA168" s="193">
        <f t="shared" si="121"/>
        <v>14.283379166666668</v>
      </c>
      <c r="AB168" s="200">
        <f t="shared" si="121"/>
        <v>0</v>
      </c>
      <c r="AC168" s="200">
        <f t="shared" si="121"/>
        <v>0</v>
      </c>
      <c r="AD168" s="200">
        <f t="shared" si="121"/>
        <v>0</v>
      </c>
      <c r="AE168" s="200">
        <f t="shared" si="121"/>
        <v>0</v>
      </c>
      <c r="AF168" s="200">
        <f t="shared" si="121"/>
        <v>12</v>
      </c>
      <c r="AG168" s="193">
        <f t="shared" si="121"/>
        <v>0</v>
      </c>
      <c r="AH168" s="193">
        <f t="shared" si="121"/>
        <v>0</v>
      </c>
      <c r="AI168" s="200">
        <f t="shared" si="121"/>
        <v>0</v>
      </c>
      <c r="AJ168" s="200">
        <f t="shared" ref="AJ168:BO168" si="122">SUM(AJ169:AJ174)</f>
        <v>0</v>
      </c>
      <c r="AK168" s="200">
        <f t="shared" si="122"/>
        <v>0</v>
      </c>
      <c r="AL168" s="200">
        <f t="shared" si="122"/>
        <v>0</v>
      </c>
      <c r="AM168" s="200">
        <f t="shared" si="122"/>
        <v>0</v>
      </c>
      <c r="AN168" s="270">
        <f t="shared" si="122"/>
        <v>0</v>
      </c>
      <c r="AO168" s="193">
        <f t="shared" si="122"/>
        <v>1.083</v>
      </c>
      <c r="AP168" s="200">
        <f t="shared" si="122"/>
        <v>0</v>
      </c>
      <c r="AQ168" s="200">
        <f t="shared" si="122"/>
        <v>0</v>
      </c>
      <c r="AR168" s="200">
        <f t="shared" si="122"/>
        <v>0</v>
      </c>
      <c r="AS168" s="200">
        <f t="shared" si="122"/>
        <v>0</v>
      </c>
      <c r="AT168" s="200">
        <f t="shared" si="122"/>
        <v>1</v>
      </c>
      <c r="AU168" s="193">
        <f t="shared" si="122"/>
        <v>0</v>
      </c>
      <c r="AV168" s="193">
        <f t="shared" si="122"/>
        <v>0</v>
      </c>
      <c r="AW168" s="200">
        <f t="shared" si="122"/>
        <v>0</v>
      </c>
      <c r="AX168" s="200">
        <f t="shared" si="122"/>
        <v>0</v>
      </c>
      <c r="AY168" s="200">
        <f t="shared" si="122"/>
        <v>0</v>
      </c>
      <c r="AZ168" s="200">
        <f t="shared" si="122"/>
        <v>0</v>
      </c>
      <c r="BA168" s="200">
        <f t="shared" si="122"/>
        <v>0</v>
      </c>
      <c r="BB168" s="193">
        <f t="shared" si="122"/>
        <v>0</v>
      </c>
      <c r="BC168" s="193">
        <f t="shared" si="122"/>
        <v>1.083</v>
      </c>
      <c r="BD168" s="200">
        <f t="shared" si="122"/>
        <v>0</v>
      </c>
      <c r="BE168" s="200">
        <f t="shared" si="122"/>
        <v>0</v>
      </c>
      <c r="BF168" s="200">
        <f t="shared" si="122"/>
        <v>0</v>
      </c>
      <c r="BG168" s="200">
        <f t="shared" si="122"/>
        <v>0</v>
      </c>
      <c r="BH168" s="200">
        <f t="shared" si="122"/>
        <v>1</v>
      </c>
      <c r="BI168" s="193">
        <f t="shared" si="122"/>
        <v>0</v>
      </c>
      <c r="BJ168" s="193">
        <f t="shared" si="122"/>
        <v>0</v>
      </c>
      <c r="BK168" s="200">
        <f t="shared" si="122"/>
        <v>0</v>
      </c>
      <c r="BL168" s="200">
        <f t="shared" si="122"/>
        <v>0</v>
      </c>
      <c r="BM168" s="200">
        <f t="shared" si="122"/>
        <v>0</v>
      </c>
      <c r="BN168" s="200">
        <f t="shared" si="122"/>
        <v>0</v>
      </c>
      <c r="BO168" s="200">
        <f t="shared" si="122"/>
        <v>0</v>
      </c>
      <c r="BP168" s="193">
        <f t="shared" ref="BP168:BY168" si="123">SUM(BP169:BP174)</f>
        <v>0</v>
      </c>
      <c r="BQ168" s="193">
        <f t="shared" si="123"/>
        <v>0</v>
      </c>
      <c r="BR168" s="200">
        <f t="shared" si="123"/>
        <v>0</v>
      </c>
      <c r="BS168" s="200">
        <f t="shared" si="123"/>
        <v>0</v>
      </c>
      <c r="BT168" s="200">
        <f t="shared" si="123"/>
        <v>0</v>
      </c>
      <c r="BU168" s="200">
        <f t="shared" si="123"/>
        <v>0</v>
      </c>
      <c r="BV168" s="200">
        <f t="shared" si="123"/>
        <v>0</v>
      </c>
      <c r="BW168" s="193">
        <f t="shared" si="123"/>
        <v>0</v>
      </c>
      <c r="BX168" s="230">
        <f>IFERROR(AN168/E168,0%)</f>
        <v>0</v>
      </c>
      <c r="BY168" s="193">
        <f t="shared" si="123"/>
        <v>1.083</v>
      </c>
      <c r="BZ168" s="186" t="s">
        <v>135</v>
      </c>
      <c r="CA168" s="186"/>
    </row>
    <row r="169" spans="1:79" s="6" customFormat="1" ht="24.6" customHeight="1" x14ac:dyDescent="0.2">
      <c r="A169" s="77" t="s">
        <v>150</v>
      </c>
      <c r="B169" s="80" t="str">
        <f>'Прил 10'!B167</f>
        <v>Легковой автомобиль класса В</v>
      </c>
      <c r="C169" s="95" t="str">
        <f>'Прил 10'!C167</f>
        <v>М/УСК/73/П12</v>
      </c>
      <c r="D169" s="131">
        <f>'Прил 12'!H167</f>
        <v>0.79021249999999998</v>
      </c>
      <c r="E169" s="131">
        <f t="shared" ref="E169:K169" si="124">L169+S169+Z169+AG169</f>
        <v>0</v>
      </c>
      <c r="F169" s="131">
        <f t="shared" si="124"/>
        <v>0.79021249999999998</v>
      </c>
      <c r="G169" s="130">
        <f t="shared" si="124"/>
        <v>0</v>
      </c>
      <c r="H169" s="130">
        <f t="shared" si="124"/>
        <v>0</v>
      </c>
      <c r="I169" s="130">
        <f t="shared" si="124"/>
        <v>0</v>
      </c>
      <c r="J169" s="130">
        <f t="shared" si="124"/>
        <v>0</v>
      </c>
      <c r="K169" s="130">
        <f t="shared" si="124"/>
        <v>1</v>
      </c>
      <c r="L169" s="131">
        <v>0</v>
      </c>
      <c r="M169" s="261">
        <v>0</v>
      </c>
      <c r="N169" s="130">
        <v>0</v>
      </c>
      <c r="O169" s="130">
        <v>0</v>
      </c>
      <c r="P169" s="130">
        <v>0</v>
      </c>
      <c r="Q169" s="130">
        <v>0</v>
      </c>
      <c r="R169" s="130">
        <v>0</v>
      </c>
      <c r="S169" s="131">
        <v>0</v>
      </c>
      <c r="T169" s="261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1">
        <v>0</v>
      </c>
      <c r="AA169" s="131">
        <f>D169</f>
        <v>0.79021249999999998</v>
      </c>
      <c r="AB169" s="130">
        <v>0</v>
      </c>
      <c r="AC169" s="130">
        <v>0</v>
      </c>
      <c r="AD169" s="130">
        <v>0</v>
      </c>
      <c r="AE169" s="130">
        <v>0</v>
      </c>
      <c r="AF169" s="130">
        <v>1</v>
      </c>
      <c r="AG169" s="131">
        <v>0</v>
      </c>
      <c r="AH169" s="131">
        <v>0</v>
      </c>
      <c r="AI169" s="130">
        <v>0</v>
      </c>
      <c r="AJ169" s="130">
        <v>0</v>
      </c>
      <c r="AK169" s="130">
        <v>0</v>
      </c>
      <c r="AL169" s="130">
        <v>0</v>
      </c>
      <c r="AM169" s="130">
        <v>0</v>
      </c>
      <c r="AN169" s="176">
        <f t="shared" ref="AN169:AN174" si="125">AU169+BB169+BI169+BP169</f>
        <v>0</v>
      </c>
      <c r="AO169" s="131">
        <f t="shared" ref="AO169:AO174" si="126">AV169+BC169+BJ169+BQ169</f>
        <v>0</v>
      </c>
      <c r="AP169" s="130">
        <f t="shared" ref="AP169:AP174" si="127">AW169+BD169+BK169+BR169</f>
        <v>0</v>
      </c>
      <c r="AQ169" s="130">
        <f t="shared" ref="AQ169:AQ174" si="128">AX169+BE169+BL169+BS169</f>
        <v>0</v>
      </c>
      <c r="AR169" s="130">
        <f t="shared" ref="AR169:AR174" si="129">AY169+BF169+BM169+BT169</f>
        <v>0</v>
      </c>
      <c r="AS169" s="130">
        <f t="shared" ref="AS169:AS174" si="130">AZ169+BG169+BN169+BU169</f>
        <v>0</v>
      </c>
      <c r="AT169" s="130">
        <f t="shared" ref="AT169:AT174" si="131">BA169+BH169+BO169+BV169</f>
        <v>0</v>
      </c>
      <c r="AU169" s="131">
        <v>0</v>
      </c>
      <c r="AV169" s="131">
        <v>0</v>
      </c>
      <c r="AW169" s="130">
        <v>0</v>
      </c>
      <c r="AX169" s="130">
        <v>0</v>
      </c>
      <c r="AY169" s="130">
        <v>0</v>
      </c>
      <c r="AZ169" s="130">
        <v>0</v>
      </c>
      <c r="BA169" s="130">
        <v>0</v>
      </c>
      <c r="BB169" s="131">
        <v>0</v>
      </c>
      <c r="BC169" s="131">
        <v>0</v>
      </c>
      <c r="BD169" s="130">
        <v>0</v>
      </c>
      <c r="BE169" s="130">
        <v>0</v>
      </c>
      <c r="BF169" s="130">
        <v>0</v>
      </c>
      <c r="BG169" s="130">
        <v>0</v>
      </c>
      <c r="BH169" s="130">
        <v>0</v>
      </c>
      <c r="BI169" s="131"/>
      <c r="BJ169" s="131"/>
      <c r="BK169" s="130"/>
      <c r="BL169" s="130"/>
      <c r="BM169" s="130"/>
      <c r="BN169" s="130"/>
      <c r="BO169" s="130"/>
      <c r="BP169" s="131"/>
      <c r="BQ169" s="131"/>
      <c r="BR169" s="130"/>
      <c r="BS169" s="130"/>
      <c r="BT169" s="130"/>
      <c r="BU169" s="130"/>
      <c r="BV169" s="130"/>
      <c r="BW169" s="131">
        <v>0</v>
      </c>
      <c r="BX169" s="250" t="s">
        <v>135</v>
      </c>
      <c r="BY169" s="92">
        <f t="shared" ref="BY169:BY174" si="132">AV169-M169+BC169-T169</f>
        <v>0</v>
      </c>
      <c r="BZ169" s="129" t="s">
        <v>135</v>
      </c>
      <c r="CA169" s="129"/>
    </row>
    <row r="170" spans="1:79" s="6" customFormat="1" ht="21" customHeight="1" x14ac:dyDescent="0.2">
      <c r="A170" s="77" t="s">
        <v>150</v>
      </c>
      <c r="B170" s="80" t="str">
        <f>'Прил 10'!B168</f>
        <v>Легковой автомобиль класса С</v>
      </c>
      <c r="C170" s="95" t="str">
        <f>'Прил 10'!C168</f>
        <v>М/УСК/73/П13</v>
      </c>
      <c r="D170" s="131">
        <f>'Прил 12'!H168</f>
        <v>1.4575000000000002</v>
      </c>
      <c r="E170" s="131">
        <f t="shared" ref="E170:E174" si="133">L170+S170+Z170+AG170</f>
        <v>0</v>
      </c>
      <c r="F170" s="131">
        <f t="shared" ref="F170:F174" si="134">M170+T170+AA170+AH170</f>
        <v>1.4575000000000002</v>
      </c>
      <c r="G170" s="130">
        <f t="shared" ref="G170:G174" si="135">N170+U170+AB170+AI170</f>
        <v>0</v>
      </c>
      <c r="H170" s="130">
        <f t="shared" ref="H170:H174" si="136">O170+V170+AC170+AJ170</f>
        <v>0</v>
      </c>
      <c r="I170" s="130">
        <f t="shared" ref="I170:I174" si="137">P170+W170+AD170+AK170</f>
        <v>0</v>
      </c>
      <c r="J170" s="130">
        <f t="shared" ref="J170:J174" si="138">Q170+X170+AE170+AL170</f>
        <v>0</v>
      </c>
      <c r="K170" s="130">
        <f t="shared" ref="K170:K174" si="139">R170+Y170+AF170+AM170</f>
        <v>1</v>
      </c>
      <c r="L170" s="131">
        <v>0</v>
      </c>
      <c r="M170" s="261">
        <v>0</v>
      </c>
      <c r="N170" s="130">
        <v>0</v>
      </c>
      <c r="O170" s="130">
        <v>0</v>
      </c>
      <c r="P170" s="130">
        <v>0</v>
      </c>
      <c r="Q170" s="130">
        <v>0</v>
      </c>
      <c r="R170" s="130">
        <v>0</v>
      </c>
      <c r="S170" s="131">
        <v>0</v>
      </c>
      <c r="T170" s="261">
        <v>0</v>
      </c>
      <c r="U170" s="130">
        <v>0</v>
      </c>
      <c r="V170" s="130">
        <v>0</v>
      </c>
      <c r="W170" s="130">
        <v>0</v>
      </c>
      <c r="X170" s="130">
        <v>0</v>
      </c>
      <c r="Y170" s="130">
        <v>0</v>
      </c>
      <c r="Z170" s="131">
        <v>0</v>
      </c>
      <c r="AA170" s="131">
        <f t="shared" ref="AA170:AA174" si="140">D170</f>
        <v>1.4575000000000002</v>
      </c>
      <c r="AB170" s="130">
        <v>0</v>
      </c>
      <c r="AC170" s="130">
        <v>0</v>
      </c>
      <c r="AD170" s="130">
        <v>0</v>
      </c>
      <c r="AE170" s="130">
        <v>0</v>
      </c>
      <c r="AF170" s="130">
        <v>1</v>
      </c>
      <c r="AG170" s="131">
        <v>0</v>
      </c>
      <c r="AH170" s="131">
        <v>0</v>
      </c>
      <c r="AI170" s="130">
        <v>0</v>
      </c>
      <c r="AJ170" s="130">
        <v>0</v>
      </c>
      <c r="AK170" s="130">
        <v>0</v>
      </c>
      <c r="AL170" s="130">
        <v>0</v>
      </c>
      <c r="AM170" s="130">
        <v>0</v>
      </c>
      <c r="AN170" s="176">
        <f t="shared" si="125"/>
        <v>0</v>
      </c>
      <c r="AO170" s="131">
        <f t="shared" si="126"/>
        <v>0</v>
      </c>
      <c r="AP170" s="130">
        <f t="shared" si="127"/>
        <v>0</v>
      </c>
      <c r="AQ170" s="130">
        <f t="shared" si="128"/>
        <v>0</v>
      </c>
      <c r="AR170" s="130">
        <f t="shared" si="129"/>
        <v>0</v>
      </c>
      <c r="AS170" s="130">
        <f t="shared" si="130"/>
        <v>0</v>
      </c>
      <c r="AT170" s="130">
        <f t="shared" si="131"/>
        <v>0</v>
      </c>
      <c r="AU170" s="131">
        <v>0</v>
      </c>
      <c r="AV170" s="131">
        <v>0</v>
      </c>
      <c r="AW170" s="130">
        <v>0</v>
      </c>
      <c r="AX170" s="130">
        <v>0</v>
      </c>
      <c r="AY170" s="130">
        <v>0</v>
      </c>
      <c r="AZ170" s="130">
        <v>0</v>
      </c>
      <c r="BA170" s="130">
        <v>0</v>
      </c>
      <c r="BB170" s="131">
        <v>0</v>
      </c>
      <c r="BC170" s="131">
        <v>0</v>
      </c>
      <c r="BD170" s="130">
        <v>0</v>
      </c>
      <c r="BE170" s="130">
        <v>0</v>
      </c>
      <c r="BF170" s="130">
        <v>0</v>
      </c>
      <c r="BG170" s="130">
        <v>0</v>
      </c>
      <c r="BH170" s="130">
        <v>0</v>
      </c>
      <c r="BI170" s="131"/>
      <c r="BJ170" s="131"/>
      <c r="BK170" s="130"/>
      <c r="BL170" s="130"/>
      <c r="BM170" s="130"/>
      <c r="BN170" s="130"/>
      <c r="BO170" s="130"/>
      <c r="BP170" s="131"/>
      <c r="BQ170" s="131"/>
      <c r="BR170" s="130"/>
      <c r="BS170" s="130"/>
      <c r="BT170" s="130"/>
      <c r="BU170" s="130"/>
      <c r="BV170" s="130"/>
      <c r="BW170" s="131">
        <v>0</v>
      </c>
      <c r="BX170" s="250" t="s">
        <v>135</v>
      </c>
      <c r="BY170" s="92">
        <f t="shared" si="132"/>
        <v>0</v>
      </c>
      <c r="BZ170" s="129" t="s">
        <v>135</v>
      </c>
      <c r="CA170" s="129"/>
    </row>
    <row r="171" spans="1:79" s="6" customFormat="1" ht="27.6" customHeight="1" x14ac:dyDescent="0.2">
      <c r="A171" s="77" t="s">
        <v>150</v>
      </c>
      <c r="B171" s="80" t="str">
        <f>'Прил 10'!B169</f>
        <v>Грузопассажирский автомобиль УАЗ 390995</v>
      </c>
      <c r="C171" s="95" t="str">
        <f>'Прил 10'!C169</f>
        <v>М/УСК/73/П14</v>
      </c>
      <c r="D171" s="131">
        <f>'Прил 12'!H169</f>
        <v>3.5887500000000001</v>
      </c>
      <c r="E171" s="131">
        <f t="shared" si="133"/>
        <v>0</v>
      </c>
      <c r="F171" s="131">
        <f t="shared" si="134"/>
        <v>3.5887500000000001</v>
      </c>
      <c r="G171" s="130">
        <f t="shared" si="135"/>
        <v>0</v>
      </c>
      <c r="H171" s="130">
        <f t="shared" si="136"/>
        <v>0</v>
      </c>
      <c r="I171" s="130">
        <f t="shared" si="137"/>
        <v>0</v>
      </c>
      <c r="J171" s="130">
        <f t="shared" si="138"/>
        <v>0</v>
      </c>
      <c r="K171" s="130">
        <f t="shared" si="139"/>
        <v>5</v>
      </c>
      <c r="L171" s="131">
        <v>0</v>
      </c>
      <c r="M171" s="261">
        <v>0</v>
      </c>
      <c r="N171" s="130">
        <v>0</v>
      </c>
      <c r="O171" s="130">
        <v>0</v>
      </c>
      <c r="P171" s="130">
        <v>0</v>
      </c>
      <c r="Q171" s="130">
        <v>0</v>
      </c>
      <c r="R171" s="130">
        <v>0</v>
      </c>
      <c r="S171" s="131">
        <v>0</v>
      </c>
      <c r="T171" s="261">
        <v>0</v>
      </c>
      <c r="U171" s="130">
        <v>0</v>
      </c>
      <c r="V171" s="130">
        <v>0</v>
      </c>
      <c r="W171" s="130">
        <v>0</v>
      </c>
      <c r="X171" s="130">
        <v>0</v>
      </c>
      <c r="Y171" s="130">
        <v>0</v>
      </c>
      <c r="Z171" s="131">
        <v>0</v>
      </c>
      <c r="AA171" s="131">
        <f t="shared" si="140"/>
        <v>3.5887500000000001</v>
      </c>
      <c r="AB171" s="130">
        <v>0</v>
      </c>
      <c r="AC171" s="130">
        <v>0</v>
      </c>
      <c r="AD171" s="130">
        <v>0</v>
      </c>
      <c r="AE171" s="130">
        <v>0</v>
      </c>
      <c r="AF171" s="130">
        <v>5</v>
      </c>
      <c r="AG171" s="131">
        <v>0</v>
      </c>
      <c r="AH171" s="131">
        <v>0</v>
      </c>
      <c r="AI171" s="130">
        <v>0</v>
      </c>
      <c r="AJ171" s="130">
        <v>0</v>
      </c>
      <c r="AK171" s="130">
        <v>0</v>
      </c>
      <c r="AL171" s="130">
        <v>0</v>
      </c>
      <c r="AM171" s="130">
        <v>0</v>
      </c>
      <c r="AN171" s="176">
        <f t="shared" si="125"/>
        <v>0</v>
      </c>
      <c r="AO171" s="131">
        <f t="shared" si="126"/>
        <v>0</v>
      </c>
      <c r="AP171" s="130">
        <f t="shared" si="127"/>
        <v>0</v>
      </c>
      <c r="AQ171" s="130">
        <f t="shared" si="128"/>
        <v>0</v>
      </c>
      <c r="AR171" s="130">
        <f t="shared" si="129"/>
        <v>0</v>
      </c>
      <c r="AS171" s="130">
        <f t="shared" si="130"/>
        <v>0</v>
      </c>
      <c r="AT171" s="130">
        <f t="shared" si="131"/>
        <v>0</v>
      </c>
      <c r="AU171" s="131">
        <v>0</v>
      </c>
      <c r="AV171" s="131">
        <v>0</v>
      </c>
      <c r="AW171" s="130">
        <v>0</v>
      </c>
      <c r="AX171" s="130">
        <v>0</v>
      </c>
      <c r="AY171" s="130">
        <v>0</v>
      </c>
      <c r="AZ171" s="130">
        <v>0</v>
      </c>
      <c r="BA171" s="130">
        <v>0</v>
      </c>
      <c r="BB171" s="131">
        <v>0</v>
      </c>
      <c r="BC171" s="131">
        <v>0</v>
      </c>
      <c r="BD171" s="130">
        <v>0</v>
      </c>
      <c r="BE171" s="130">
        <v>0</v>
      </c>
      <c r="BF171" s="130">
        <v>0</v>
      </c>
      <c r="BG171" s="130">
        <v>0</v>
      </c>
      <c r="BH171" s="130">
        <v>0</v>
      </c>
      <c r="BI171" s="131"/>
      <c r="BJ171" s="131"/>
      <c r="BK171" s="130"/>
      <c r="BL171" s="130"/>
      <c r="BM171" s="130"/>
      <c r="BN171" s="130"/>
      <c r="BO171" s="130"/>
      <c r="BP171" s="131"/>
      <c r="BQ171" s="131"/>
      <c r="BR171" s="130"/>
      <c r="BS171" s="130"/>
      <c r="BT171" s="130"/>
      <c r="BU171" s="130"/>
      <c r="BV171" s="130"/>
      <c r="BW171" s="131">
        <v>0</v>
      </c>
      <c r="BX171" s="250" t="s">
        <v>135</v>
      </c>
      <c r="BY171" s="131">
        <f t="shared" si="132"/>
        <v>0</v>
      </c>
      <c r="BZ171" s="129" t="s">
        <v>135</v>
      </c>
      <c r="CA171" s="129"/>
    </row>
    <row r="172" spans="1:79" s="6" customFormat="1" ht="29.45" customHeight="1" x14ac:dyDescent="0.2">
      <c r="A172" s="77" t="s">
        <v>150</v>
      </c>
      <c r="B172" s="80" t="str">
        <f>'Прил 10'!B170</f>
        <v>Грузопассажирский автомобиль УАЗ 390945</v>
      </c>
      <c r="C172" s="95" t="str">
        <f>'Прил 10'!C170</f>
        <v>М/УСК/73/П15</v>
      </c>
      <c r="D172" s="131">
        <f>'Прил 12'!H170</f>
        <v>2.2522500000000001</v>
      </c>
      <c r="E172" s="131">
        <f t="shared" si="133"/>
        <v>0</v>
      </c>
      <c r="F172" s="131">
        <f t="shared" si="134"/>
        <v>2.2522500000000001</v>
      </c>
      <c r="G172" s="130">
        <f t="shared" si="135"/>
        <v>0</v>
      </c>
      <c r="H172" s="130">
        <f t="shared" si="136"/>
        <v>0</v>
      </c>
      <c r="I172" s="130">
        <f t="shared" si="137"/>
        <v>0</v>
      </c>
      <c r="J172" s="130">
        <f t="shared" si="138"/>
        <v>0</v>
      </c>
      <c r="K172" s="130">
        <f t="shared" si="139"/>
        <v>3</v>
      </c>
      <c r="L172" s="131">
        <v>0</v>
      </c>
      <c r="M172" s="261">
        <v>0</v>
      </c>
      <c r="N172" s="130">
        <v>0</v>
      </c>
      <c r="O172" s="130">
        <v>0</v>
      </c>
      <c r="P172" s="130">
        <v>0</v>
      </c>
      <c r="Q172" s="130">
        <v>0</v>
      </c>
      <c r="R172" s="130">
        <v>0</v>
      </c>
      <c r="S172" s="131">
        <v>0</v>
      </c>
      <c r="T172" s="261">
        <v>0</v>
      </c>
      <c r="U172" s="130">
        <v>0</v>
      </c>
      <c r="V172" s="130">
        <v>0</v>
      </c>
      <c r="W172" s="130">
        <v>0</v>
      </c>
      <c r="X172" s="130">
        <v>0</v>
      </c>
      <c r="Y172" s="130">
        <v>0</v>
      </c>
      <c r="Z172" s="131">
        <v>0</v>
      </c>
      <c r="AA172" s="131">
        <f t="shared" si="140"/>
        <v>2.2522500000000001</v>
      </c>
      <c r="AB172" s="130">
        <v>0</v>
      </c>
      <c r="AC172" s="130">
        <v>0</v>
      </c>
      <c r="AD172" s="130">
        <v>0</v>
      </c>
      <c r="AE172" s="130">
        <v>0</v>
      </c>
      <c r="AF172" s="130">
        <v>3</v>
      </c>
      <c r="AG172" s="131">
        <v>0</v>
      </c>
      <c r="AH172" s="131">
        <v>0</v>
      </c>
      <c r="AI172" s="130">
        <v>0</v>
      </c>
      <c r="AJ172" s="130">
        <v>0</v>
      </c>
      <c r="AK172" s="130">
        <v>0</v>
      </c>
      <c r="AL172" s="130">
        <v>0</v>
      </c>
      <c r="AM172" s="130">
        <v>0</v>
      </c>
      <c r="AN172" s="176">
        <f t="shared" si="125"/>
        <v>0</v>
      </c>
      <c r="AO172" s="131">
        <f t="shared" si="126"/>
        <v>0</v>
      </c>
      <c r="AP172" s="130">
        <f t="shared" si="127"/>
        <v>0</v>
      </c>
      <c r="AQ172" s="130">
        <f t="shared" si="128"/>
        <v>0</v>
      </c>
      <c r="AR172" s="130">
        <f t="shared" si="129"/>
        <v>0</v>
      </c>
      <c r="AS172" s="130">
        <f t="shared" si="130"/>
        <v>0</v>
      </c>
      <c r="AT172" s="130">
        <f t="shared" si="131"/>
        <v>0</v>
      </c>
      <c r="AU172" s="131">
        <v>0</v>
      </c>
      <c r="AV172" s="131">
        <v>0</v>
      </c>
      <c r="AW172" s="130">
        <v>0</v>
      </c>
      <c r="AX172" s="130">
        <v>0</v>
      </c>
      <c r="AY172" s="130">
        <v>0</v>
      </c>
      <c r="AZ172" s="130">
        <v>0</v>
      </c>
      <c r="BA172" s="130">
        <v>0</v>
      </c>
      <c r="BB172" s="131">
        <v>0</v>
      </c>
      <c r="BC172" s="131">
        <v>0</v>
      </c>
      <c r="BD172" s="130">
        <v>0</v>
      </c>
      <c r="BE172" s="130">
        <v>0</v>
      </c>
      <c r="BF172" s="130">
        <v>0</v>
      </c>
      <c r="BG172" s="130">
        <v>0</v>
      </c>
      <c r="BH172" s="130">
        <v>0</v>
      </c>
      <c r="BI172" s="131"/>
      <c r="BJ172" s="131"/>
      <c r="BK172" s="130"/>
      <c r="BL172" s="130"/>
      <c r="BM172" s="130"/>
      <c r="BN172" s="130"/>
      <c r="BO172" s="130"/>
      <c r="BP172" s="131"/>
      <c r="BQ172" s="131"/>
      <c r="BR172" s="130"/>
      <c r="BS172" s="130"/>
      <c r="BT172" s="130"/>
      <c r="BU172" s="130"/>
      <c r="BV172" s="130"/>
      <c r="BW172" s="131">
        <v>0</v>
      </c>
      <c r="BX172" s="250" t="s">
        <v>135</v>
      </c>
      <c r="BY172" s="131">
        <f t="shared" si="132"/>
        <v>0</v>
      </c>
      <c r="BZ172" s="129" t="s">
        <v>135</v>
      </c>
      <c r="CA172" s="129"/>
    </row>
    <row r="173" spans="1:79" s="6" customFormat="1" ht="30" customHeight="1" x14ac:dyDescent="0.2">
      <c r="A173" s="77" t="s">
        <v>150</v>
      </c>
      <c r="B173" s="80" t="str">
        <f>'Прил 10'!B171</f>
        <v xml:space="preserve">Автоподъемник Чайка-Socage T318 на базе ГАЗ Next, 4x2 </v>
      </c>
      <c r="C173" s="95" t="str">
        <f>'Прил 10'!C171</f>
        <v>М/УСК/73/П16</v>
      </c>
      <c r="D173" s="131">
        <f>'Прил 12'!H171</f>
        <v>5.1113333333333335</v>
      </c>
      <c r="E173" s="131">
        <f t="shared" si="133"/>
        <v>0</v>
      </c>
      <c r="F173" s="131">
        <f t="shared" si="134"/>
        <v>5.1113333333333335</v>
      </c>
      <c r="G173" s="130">
        <f t="shared" si="135"/>
        <v>0</v>
      </c>
      <c r="H173" s="130">
        <f t="shared" si="136"/>
        <v>0</v>
      </c>
      <c r="I173" s="130">
        <f t="shared" si="137"/>
        <v>0</v>
      </c>
      <c r="J173" s="130">
        <f t="shared" si="138"/>
        <v>0</v>
      </c>
      <c r="K173" s="130">
        <f t="shared" si="139"/>
        <v>1</v>
      </c>
      <c r="L173" s="131">
        <v>0</v>
      </c>
      <c r="M173" s="261">
        <v>0</v>
      </c>
      <c r="N173" s="130">
        <v>0</v>
      </c>
      <c r="O173" s="130">
        <v>0</v>
      </c>
      <c r="P173" s="130">
        <v>0</v>
      </c>
      <c r="Q173" s="130">
        <v>0</v>
      </c>
      <c r="R173" s="130">
        <v>0</v>
      </c>
      <c r="S173" s="131">
        <v>0</v>
      </c>
      <c r="T173" s="261">
        <v>0</v>
      </c>
      <c r="U173" s="130">
        <v>0</v>
      </c>
      <c r="V173" s="130">
        <v>0</v>
      </c>
      <c r="W173" s="130">
        <v>0</v>
      </c>
      <c r="X173" s="130">
        <v>0</v>
      </c>
      <c r="Y173" s="130">
        <v>0</v>
      </c>
      <c r="Z173" s="131">
        <v>0</v>
      </c>
      <c r="AA173" s="131">
        <f t="shared" si="140"/>
        <v>5.1113333333333335</v>
      </c>
      <c r="AB173" s="130">
        <v>0</v>
      </c>
      <c r="AC173" s="130">
        <v>0</v>
      </c>
      <c r="AD173" s="130">
        <v>0</v>
      </c>
      <c r="AE173" s="130">
        <v>0</v>
      </c>
      <c r="AF173" s="130">
        <v>1</v>
      </c>
      <c r="AG173" s="131">
        <v>0</v>
      </c>
      <c r="AH173" s="131">
        <v>0</v>
      </c>
      <c r="AI173" s="130">
        <v>0</v>
      </c>
      <c r="AJ173" s="130">
        <v>0</v>
      </c>
      <c r="AK173" s="130">
        <v>0</v>
      </c>
      <c r="AL173" s="130">
        <v>0</v>
      </c>
      <c r="AM173" s="130">
        <v>0</v>
      </c>
      <c r="AN173" s="176">
        <f t="shared" si="125"/>
        <v>0</v>
      </c>
      <c r="AO173" s="131">
        <f t="shared" si="126"/>
        <v>0</v>
      </c>
      <c r="AP173" s="130">
        <f t="shared" si="127"/>
        <v>0</v>
      </c>
      <c r="AQ173" s="130">
        <f t="shared" si="128"/>
        <v>0</v>
      </c>
      <c r="AR173" s="130">
        <f t="shared" si="129"/>
        <v>0</v>
      </c>
      <c r="AS173" s="130">
        <f t="shared" si="130"/>
        <v>0</v>
      </c>
      <c r="AT173" s="130">
        <f t="shared" si="131"/>
        <v>0</v>
      </c>
      <c r="AU173" s="131">
        <v>0</v>
      </c>
      <c r="AV173" s="131">
        <v>0</v>
      </c>
      <c r="AW173" s="130">
        <v>0</v>
      </c>
      <c r="AX173" s="130">
        <v>0</v>
      </c>
      <c r="AY173" s="130">
        <v>0</v>
      </c>
      <c r="AZ173" s="130">
        <v>0</v>
      </c>
      <c r="BA173" s="130">
        <v>0</v>
      </c>
      <c r="BB173" s="131">
        <v>0</v>
      </c>
      <c r="BC173" s="131">
        <v>0</v>
      </c>
      <c r="BD173" s="130">
        <v>0</v>
      </c>
      <c r="BE173" s="130">
        <v>0</v>
      </c>
      <c r="BF173" s="130">
        <v>0</v>
      </c>
      <c r="BG173" s="130">
        <v>0</v>
      </c>
      <c r="BH173" s="130">
        <v>0</v>
      </c>
      <c r="BI173" s="131"/>
      <c r="BJ173" s="131"/>
      <c r="BK173" s="130"/>
      <c r="BL173" s="130"/>
      <c r="BM173" s="130"/>
      <c r="BN173" s="130"/>
      <c r="BO173" s="130"/>
      <c r="BP173" s="131"/>
      <c r="BQ173" s="131"/>
      <c r="BR173" s="130"/>
      <c r="BS173" s="130"/>
      <c r="BT173" s="130"/>
      <c r="BU173" s="130"/>
      <c r="BV173" s="130"/>
      <c r="BW173" s="131">
        <v>0</v>
      </c>
      <c r="BX173" s="250" t="s">
        <v>135</v>
      </c>
      <c r="BY173" s="131">
        <f t="shared" si="132"/>
        <v>0</v>
      </c>
      <c r="BZ173" s="129" t="s">
        <v>135</v>
      </c>
      <c r="CA173" s="129"/>
    </row>
    <row r="174" spans="1:79" s="6" customFormat="1" ht="120.6" customHeight="1" x14ac:dyDescent="0.2">
      <c r="A174" s="77" t="s">
        <v>150</v>
      </c>
      <c r="B174" s="80" t="str">
        <f>'Прил 10'!B172</f>
        <v>Сервер с операционной системой</v>
      </c>
      <c r="C174" s="95" t="str">
        <f>'Прил 10'!C172</f>
        <v>М/УСК/73/П19</v>
      </c>
      <c r="D174" s="131">
        <f>'Прил 12'!H172</f>
        <v>1.0833333333333335</v>
      </c>
      <c r="E174" s="131">
        <f t="shared" si="133"/>
        <v>0</v>
      </c>
      <c r="F174" s="131">
        <f t="shared" si="134"/>
        <v>1.0833333333333335</v>
      </c>
      <c r="G174" s="130">
        <f t="shared" si="135"/>
        <v>0</v>
      </c>
      <c r="H174" s="130">
        <f t="shared" si="136"/>
        <v>0</v>
      </c>
      <c r="I174" s="130">
        <f t="shared" si="137"/>
        <v>0</v>
      </c>
      <c r="J174" s="130">
        <f t="shared" si="138"/>
        <v>0</v>
      </c>
      <c r="K174" s="130">
        <f t="shared" si="139"/>
        <v>1</v>
      </c>
      <c r="L174" s="131">
        <v>0</v>
      </c>
      <c r="M174" s="261">
        <v>0</v>
      </c>
      <c r="N174" s="130">
        <v>0</v>
      </c>
      <c r="O174" s="130">
        <v>0</v>
      </c>
      <c r="P174" s="130">
        <v>0</v>
      </c>
      <c r="Q174" s="130">
        <v>0</v>
      </c>
      <c r="R174" s="130">
        <v>0</v>
      </c>
      <c r="S174" s="131">
        <v>0</v>
      </c>
      <c r="T174" s="261">
        <v>0</v>
      </c>
      <c r="U174" s="130">
        <v>0</v>
      </c>
      <c r="V174" s="130">
        <v>0</v>
      </c>
      <c r="W174" s="130">
        <v>0</v>
      </c>
      <c r="X174" s="130">
        <v>0</v>
      </c>
      <c r="Y174" s="130">
        <v>0</v>
      </c>
      <c r="Z174" s="131">
        <v>0</v>
      </c>
      <c r="AA174" s="131">
        <f t="shared" si="140"/>
        <v>1.0833333333333335</v>
      </c>
      <c r="AB174" s="130">
        <v>0</v>
      </c>
      <c r="AC174" s="130">
        <v>0</v>
      </c>
      <c r="AD174" s="130">
        <v>0</v>
      </c>
      <c r="AE174" s="130">
        <v>0</v>
      </c>
      <c r="AF174" s="130">
        <v>1</v>
      </c>
      <c r="AG174" s="131">
        <v>0</v>
      </c>
      <c r="AH174" s="131">
        <v>0</v>
      </c>
      <c r="AI174" s="130">
        <v>0</v>
      </c>
      <c r="AJ174" s="130">
        <v>0</v>
      </c>
      <c r="AK174" s="130">
        <v>0</v>
      </c>
      <c r="AL174" s="130">
        <v>0</v>
      </c>
      <c r="AM174" s="130">
        <v>0</v>
      </c>
      <c r="AN174" s="176">
        <f t="shared" si="125"/>
        <v>0</v>
      </c>
      <c r="AO174" s="131">
        <f t="shared" si="126"/>
        <v>1.083</v>
      </c>
      <c r="AP174" s="130">
        <f t="shared" si="127"/>
        <v>0</v>
      </c>
      <c r="AQ174" s="130">
        <f t="shared" si="128"/>
        <v>0</v>
      </c>
      <c r="AR174" s="130">
        <f t="shared" si="129"/>
        <v>0</v>
      </c>
      <c r="AS174" s="130">
        <f t="shared" si="130"/>
        <v>0</v>
      </c>
      <c r="AT174" s="130">
        <f t="shared" si="131"/>
        <v>1</v>
      </c>
      <c r="AU174" s="131">
        <v>0</v>
      </c>
      <c r="AV174" s="131">
        <v>0</v>
      </c>
      <c r="AW174" s="130">
        <v>0</v>
      </c>
      <c r="AX174" s="130">
        <v>0</v>
      </c>
      <c r="AY174" s="130">
        <v>0</v>
      </c>
      <c r="AZ174" s="130">
        <v>0</v>
      </c>
      <c r="BA174" s="130">
        <v>0</v>
      </c>
      <c r="BB174" s="131">
        <v>0</v>
      </c>
      <c r="BC174" s="131">
        <v>1.083</v>
      </c>
      <c r="BD174" s="130">
        <v>0</v>
      </c>
      <c r="BE174" s="130">
        <v>0</v>
      </c>
      <c r="BF174" s="130">
        <v>0</v>
      </c>
      <c r="BG174" s="130">
        <v>0</v>
      </c>
      <c r="BH174" s="130">
        <v>1</v>
      </c>
      <c r="BI174" s="131"/>
      <c r="BJ174" s="131"/>
      <c r="BK174" s="130"/>
      <c r="BL174" s="130"/>
      <c r="BM174" s="130"/>
      <c r="BN174" s="130"/>
      <c r="BO174" s="130"/>
      <c r="BP174" s="131"/>
      <c r="BQ174" s="131"/>
      <c r="BR174" s="130"/>
      <c r="BS174" s="130"/>
      <c r="BT174" s="130"/>
      <c r="BU174" s="130"/>
      <c r="BV174" s="130"/>
      <c r="BW174" s="131">
        <v>0</v>
      </c>
      <c r="BX174" s="228">
        <f t="shared" ref="BX174" si="141">IFERROR(AN174/E174,0%)</f>
        <v>0</v>
      </c>
      <c r="BY174" s="131">
        <f t="shared" si="132"/>
        <v>1.083</v>
      </c>
      <c r="BZ174" s="253" t="s">
        <v>135</v>
      </c>
      <c r="CA174" s="121" t="str">
        <f>'Прил 12'!V172</f>
        <v>Освоение плана опережающими темпами, в связи со сложившейся нестабильной рыночной ситуацией на макроэкономическом уровне</v>
      </c>
    </row>
    <row r="176" spans="1:79" x14ac:dyDescent="0.25">
      <c r="G176" s="6" t="s">
        <v>966</v>
      </c>
      <c r="AQ176" s="6" t="s">
        <v>967</v>
      </c>
    </row>
    <row r="178" spans="7:43" s="6" customFormat="1" ht="12.75" x14ac:dyDescent="0.2">
      <c r="G178" s="6" t="s">
        <v>43</v>
      </c>
      <c r="M178" s="254"/>
      <c r="T178" s="254"/>
      <c r="AN178" s="266"/>
      <c r="AQ178" s="6" t="s">
        <v>44</v>
      </c>
    </row>
    <row r="179" spans="7:43" s="6" customFormat="1" ht="12.75" x14ac:dyDescent="0.2">
      <c r="M179" s="254"/>
      <c r="T179" s="254"/>
      <c r="AN179" s="266"/>
    </row>
    <row r="180" spans="7:43" s="6" customFormat="1" ht="12.75" x14ac:dyDescent="0.2">
      <c r="G180" s="6" t="str">
        <f>'Прил 12'!C178</f>
        <v>Заместитель генерального директора по логистике и транспорту</v>
      </c>
      <c r="M180" s="254"/>
      <c r="T180" s="254"/>
      <c r="AN180" s="266"/>
      <c r="AQ180" s="6" t="str">
        <f>'Прил 12'!P178</f>
        <v>К.Н. Свешников</v>
      </c>
    </row>
    <row r="181" spans="7:43" s="6" customFormat="1" ht="12.75" x14ac:dyDescent="0.2">
      <c r="M181" s="254"/>
      <c r="T181" s="254"/>
      <c r="AN181" s="266"/>
    </row>
    <row r="182" spans="7:43" s="6" customFormat="1" ht="12.75" x14ac:dyDescent="0.2">
      <c r="G182" s="6" t="str">
        <f>'Прил 12'!C180</f>
        <v xml:space="preserve">Начальник ОРС </v>
      </c>
      <c r="M182" s="254"/>
      <c r="T182" s="254"/>
      <c r="AN182" s="266"/>
      <c r="AQ182" s="6" t="str">
        <f>'Прил 12'!P180</f>
        <v>Ф.М.Валиахметов</v>
      </c>
    </row>
    <row r="183" spans="7:43" s="6" customFormat="1" ht="12.75" x14ac:dyDescent="0.2">
      <c r="M183" s="254"/>
      <c r="T183" s="254"/>
      <c r="AN183" s="266"/>
    </row>
    <row r="184" spans="7:43" s="6" customFormat="1" ht="12.75" x14ac:dyDescent="0.2">
      <c r="G184" s="6" t="str">
        <f>'Прил 10'!C182</f>
        <v>Начальник УТЭ</v>
      </c>
      <c r="M184" s="254"/>
      <c r="T184" s="254"/>
      <c r="AN184" s="266"/>
      <c r="AQ184" s="6" t="str">
        <f>'Прил 10'!O182</f>
        <v>И.Г. Самойлов</v>
      </c>
    </row>
    <row r="186" spans="7:43" s="6" customFormat="1" ht="12.75" x14ac:dyDescent="0.2">
      <c r="G186" s="6" t="s">
        <v>963</v>
      </c>
      <c r="M186" s="254"/>
      <c r="T186" s="254"/>
      <c r="AN186" s="266"/>
      <c r="AQ186" s="6" t="s">
        <v>964</v>
      </c>
    </row>
  </sheetData>
  <mergeCells count="39">
    <mergeCell ref="A14:A18"/>
    <mergeCell ref="B14:B18"/>
    <mergeCell ref="C14:C18"/>
    <mergeCell ref="D14:D18"/>
    <mergeCell ref="E14:AM14"/>
    <mergeCell ref="F17:K17"/>
    <mergeCell ref="BC17:BH17"/>
    <mergeCell ref="M17:R17"/>
    <mergeCell ref="AU16:BA16"/>
    <mergeCell ref="BB16:BH16"/>
    <mergeCell ref="L16:R16"/>
    <mergeCell ref="S16:Y16"/>
    <mergeCell ref="Z16:AF16"/>
    <mergeCell ref="AG16:AM16"/>
    <mergeCell ref="AN16:AT16"/>
    <mergeCell ref="T17:Y17"/>
    <mergeCell ref="AA17:AF17"/>
    <mergeCell ref="AH17:AM17"/>
    <mergeCell ref="BY2:CA2"/>
    <mergeCell ref="O4:P4"/>
    <mergeCell ref="Q4:R4"/>
    <mergeCell ref="N6:Z6"/>
    <mergeCell ref="BY3:CA3"/>
    <mergeCell ref="N7:Z7"/>
    <mergeCell ref="BJ17:BO17"/>
    <mergeCell ref="Q11:AR11"/>
    <mergeCell ref="CA14:CA18"/>
    <mergeCell ref="E15:AM15"/>
    <mergeCell ref="AN15:BV15"/>
    <mergeCell ref="E16:K16"/>
    <mergeCell ref="BI16:BO16"/>
    <mergeCell ref="BP16:BV16"/>
    <mergeCell ref="BY17:BZ17"/>
    <mergeCell ref="BQ17:BV17"/>
    <mergeCell ref="BW17:BX17"/>
    <mergeCell ref="BW14:BZ16"/>
    <mergeCell ref="AN14:BV14"/>
    <mergeCell ref="AO17:AT17"/>
    <mergeCell ref="AV17:BA17"/>
  </mergeCells>
  <phoneticPr fontId="27" type="noConversion"/>
  <pageMargins left="0.15748031496062992" right="0.15748031496062992" top="0.39370078740157483" bottom="0.19685039370078741" header="0" footer="0"/>
  <pageSetup paperSize="8" scale="51" fitToHeight="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81"/>
  <sheetViews>
    <sheetView topLeftCell="A14" zoomScaleNormal="100" workbookViewId="0">
      <pane xSplit="2" ySplit="5" topLeftCell="E19" activePane="bottomRight" state="frozen"/>
      <selection activeCell="A14" sqref="A14"/>
      <selection pane="topRight" activeCell="C14" sqref="C14"/>
      <selection pane="bottomLeft" activeCell="A19" sqref="A19"/>
      <selection pane="bottomRight" activeCell="D180" sqref="D180"/>
    </sheetView>
  </sheetViews>
  <sheetFormatPr defaultColWidth="9.140625" defaultRowHeight="15.75" x14ac:dyDescent="0.25"/>
  <cols>
    <col min="1" max="1" width="8" style="1" customWidth="1"/>
    <col min="2" max="2" width="39.28515625" style="1" customWidth="1"/>
    <col min="3" max="3" width="12.42578125" style="1" customWidth="1"/>
    <col min="4" max="4" width="21.85546875" style="1" customWidth="1"/>
    <col min="5" max="6" width="4.7109375" style="1" customWidth="1"/>
    <col min="7" max="7" width="5.7109375" style="1" customWidth="1"/>
    <col min="8" max="8" width="4.7109375" style="1" customWidth="1"/>
    <col min="9" max="9" width="6.140625" style="1" customWidth="1"/>
    <col min="10" max="13" width="4.7109375" style="1" customWidth="1"/>
    <col min="14" max="14" width="5.28515625" style="1" customWidth="1"/>
    <col min="15" max="33" width="4.7109375" style="1" customWidth="1"/>
    <col min="34" max="34" width="6.140625" style="1" customWidth="1"/>
    <col min="35" max="16384" width="9.140625" style="1"/>
  </cols>
  <sheetData>
    <row r="1" spans="1:34" s="6" customFormat="1" ht="12.75" x14ac:dyDescent="0.2">
      <c r="AH1" s="7" t="s">
        <v>858</v>
      </c>
    </row>
    <row r="2" spans="1:34" s="6" customFormat="1" ht="30" customHeight="1" x14ac:dyDescent="0.2">
      <c r="AD2" s="284" t="s">
        <v>56</v>
      </c>
      <c r="AE2" s="284"/>
      <c r="AF2" s="284"/>
      <c r="AG2" s="284"/>
      <c r="AH2" s="284"/>
    </row>
    <row r="3" spans="1:34" s="6" customFormat="1" ht="25.5" customHeight="1" x14ac:dyDescent="0.2">
      <c r="A3" s="319" t="s">
        <v>859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</row>
    <row r="4" spans="1:34" s="6" customFormat="1" ht="12.75" x14ac:dyDescent="0.2">
      <c r="J4" s="7" t="s">
        <v>784</v>
      </c>
      <c r="K4" s="290" t="s">
        <v>1005</v>
      </c>
      <c r="L4" s="290"/>
      <c r="M4" s="289" t="s">
        <v>799</v>
      </c>
      <c r="N4" s="289"/>
      <c r="O4" s="290" t="s">
        <v>968</v>
      </c>
      <c r="P4" s="290"/>
      <c r="Q4" s="6" t="s">
        <v>786</v>
      </c>
    </row>
    <row r="5" spans="1:34" s="6" customFormat="1" ht="11.25" customHeight="1" x14ac:dyDescent="0.2"/>
    <row r="6" spans="1:34" s="6" customFormat="1" ht="12.75" x14ac:dyDescent="0.2">
      <c r="J6" s="67" t="s">
        <v>57</v>
      </c>
      <c r="K6" s="285" t="s">
        <v>27</v>
      </c>
      <c r="L6" s="285"/>
      <c r="M6" s="285"/>
      <c r="N6" s="285"/>
      <c r="O6" s="285"/>
      <c r="P6" s="285"/>
      <c r="Q6" s="285"/>
      <c r="R6" s="285"/>
      <c r="S6" s="285"/>
      <c r="T6" s="285"/>
      <c r="U6" s="108"/>
      <c r="V6" s="108"/>
      <c r="W6" s="108"/>
      <c r="X6" s="108"/>
    </row>
    <row r="7" spans="1:34" s="6" customFormat="1" ht="13.9" hidden="1" customHeight="1" x14ac:dyDescent="0.2">
      <c r="K7" s="286" t="s">
        <v>58</v>
      </c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AA7" s="72"/>
      <c r="AB7" s="72"/>
    </row>
    <row r="8" spans="1:34" s="6" customFormat="1" ht="11.25" customHeight="1" x14ac:dyDescent="0.2"/>
    <row r="9" spans="1:34" s="6" customFormat="1" ht="12.75" x14ac:dyDescent="0.2">
      <c r="N9" s="7" t="s">
        <v>59</v>
      </c>
      <c r="O9" s="290" t="s">
        <v>968</v>
      </c>
      <c r="P9" s="290"/>
      <c r="Q9" s="6" t="s">
        <v>60</v>
      </c>
    </row>
    <row r="10" spans="1:34" s="6" customFormat="1" ht="11.25" customHeight="1" x14ac:dyDescent="0.2"/>
    <row r="11" spans="1:34" s="6" customFormat="1" ht="13.15" customHeight="1" x14ac:dyDescent="0.2">
      <c r="L11" s="7" t="s">
        <v>61</v>
      </c>
      <c r="M11" s="309" t="s">
        <v>969</v>
      </c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</row>
    <row r="12" spans="1:34" s="6" customFormat="1" ht="12.75" hidden="1" x14ac:dyDescent="0.2">
      <c r="M12" s="96" t="s">
        <v>62</v>
      </c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</row>
    <row r="13" spans="1:34" s="6" customFormat="1" ht="11.25" customHeight="1" x14ac:dyDescent="0.2">
      <c r="H13" s="72"/>
      <c r="I13" s="72"/>
      <c r="J13" s="72"/>
      <c r="K13" s="72"/>
      <c r="L13" s="72"/>
      <c r="M13" s="72"/>
      <c r="N13" s="72"/>
    </row>
    <row r="14" spans="1:34" s="6" customFormat="1" ht="18.600000000000001" customHeight="1" x14ac:dyDescent="0.2">
      <c r="A14" s="274" t="s">
        <v>65</v>
      </c>
      <c r="B14" s="274" t="s">
        <v>66</v>
      </c>
      <c r="C14" s="274" t="s">
        <v>63</v>
      </c>
      <c r="D14" s="274" t="s">
        <v>860</v>
      </c>
      <c r="E14" s="296" t="s">
        <v>990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8"/>
    </row>
    <row r="15" spans="1:34" s="6" customFormat="1" ht="17.45" customHeight="1" x14ac:dyDescent="0.2">
      <c r="A15" s="275"/>
      <c r="B15" s="275"/>
      <c r="C15" s="275"/>
      <c r="D15" s="275"/>
      <c r="E15" s="277" t="s">
        <v>1007</v>
      </c>
      <c r="F15" s="291"/>
      <c r="G15" s="291"/>
      <c r="H15" s="291"/>
      <c r="I15" s="278"/>
      <c r="J15" s="277" t="s">
        <v>1006</v>
      </c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78"/>
    </row>
    <row r="16" spans="1:34" s="6" customFormat="1" ht="18" customHeight="1" x14ac:dyDescent="0.2">
      <c r="A16" s="275"/>
      <c r="B16" s="275"/>
      <c r="C16" s="275"/>
      <c r="D16" s="275"/>
      <c r="E16" s="277" t="s">
        <v>788</v>
      </c>
      <c r="F16" s="291"/>
      <c r="G16" s="291"/>
      <c r="H16" s="291"/>
      <c r="I16" s="278"/>
      <c r="J16" s="277" t="s">
        <v>788</v>
      </c>
      <c r="K16" s="291"/>
      <c r="L16" s="291"/>
      <c r="M16" s="291"/>
      <c r="N16" s="278"/>
      <c r="O16" s="277" t="s">
        <v>789</v>
      </c>
      <c r="P16" s="291"/>
      <c r="Q16" s="291"/>
      <c r="R16" s="291"/>
      <c r="S16" s="278"/>
      <c r="T16" s="277" t="s">
        <v>790</v>
      </c>
      <c r="U16" s="291"/>
      <c r="V16" s="291"/>
      <c r="W16" s="291"/>
      <c r="X16" s="278"/>
      <c r="Y16" s="277" t="s">
        <v>791</v>
      </c>
      <c r="Z16" s="291"/>
      <c r="AA16" s="291"/>
      <c r="AB16" s="291"/>
      <c r="AC16" s="278"/>
      <c r="AD16" s="277" t="s">
        <v>792</v>
      </c>
      <c r="AE16" s="291"/>
      <c r="AF16" s="291"/>
      <c r="AG16" s="291"/>
      <c r="AH16" s="278"/>
    </row>
    <row r="17" spans="1:34" s="6" customFormat="1" ht="67.900000000000006" customHeight="1" x14ac:dyDescent="0.2">
      <c r="A17" s="275"/>
      <c r="B17" s="275"/>
      <c r="C17" s="275"/>
      <c r="D17" s="275"/>
      <c r="E17" s="101" t="s">
        <v>72</v>
      </c>
      <c r="F17" s="101" t="s">
        <v>73</v>
      </c>
      <c r="G17" s="101" t="s">
        <v>74</v>
      </c>
      <c r="H17" s="101" t="s">
        <v>75</v>
      </c>
      <c r="I17" s="101" t="s">
        <v>76</v>
      </c>
      <c r="J17" s="101" t="s">
        <v>72</v>
      </c>
      <c r="K17" s="101" t="s">
        <v>73</v>
      </c>
      <c r="L17" s="101" t="s">
        <v>74</v>
      </c>
      <c r="M17" s="101" t="s">
        <v>75</v>
      </c>
      <c r="N17" s="101" t="s">
        <v>76</v>
      </c>
      <c r="O17" s="101" t="s">
        <v>72</v>
      </c>
      <c r="P17" s="101" t="s">
        <v>73</v>
      </c>
      <c r="Q17" s="101" t="s">
        <v>74</v>
      </c>
      <c r="R17" s="101" t="s">
        <v>75</v>
      </c>
      <c r="S17" s="101" t="s">
        <v>76</v>
      </c>
      <c r="T17" s="101" t="s">
        <v>72</v>
      </c>
      <c r="U17" s="101" t="s">
        <v>73</v>
      </c>
      <c r="V17" s="101" t="s">
        <v>74</v>
      </c>
      <c r="W17" s="101" t="s">
        <v>75</v>
      </c>
      <c r="X17" s="101" t="s">
        <v>76</v>
      </c>
      <c r="Y17" s="101" t="s">
        <v>72</v>
      </c>
      <c r="Z17" s="101" t="s">
        <v>73</v>
      </c>
      <c r="AA17" s="101" t="s">
        <v>74</v>
      </c>
      <c r="AB17" s="101" t="s">
        <v>75</v>
      </c>
      <c r="AC17" s="101" t="s">
        <v>76</v>
      </c>
      <c r="AD17" s="101" t="s">
        <v>72</v>
      </c>
      <c r="AE17" s="101" t="s">
        <v>73</v>
      </c>
      <c r="AF17" s="101" t="s">
        <v>74</v>
      </c>
      <c r="AG17" s="101" t="s">
        <v>75</v>
      </c>
      <c r="AH17" s="101" t="s">
        <v>76</v>
      </c>
    </row>
    <row r="18" spans="1:34" s="6" customFormat="1" ht="12.75" x14ac:dyDescent="0.2">
      <c r="A18" s="102">
        <v>1</v>
      </c>
      <c r="B18" s="102">
        <v>2</v>
      </c>
      <c r="C18" s="102">
        <v>3</v>
      </c>
      <c r="D18" s="102">
        <v>4</v>
      </c>
      <c r="E18" s="102" t="s">
        <v>91</v>
      </c>
      <c r="F18" s="102" t="s">
        <v>92</v>
      </c>
      <c r="G18" s="102" t="s">
        <v>93</v>
      </c>
      <c r="H18" s="102" t="s">
        <v>94</v>
      </c>
      <c r="I18" s="102" t="s">
        <v>275</v>
      </c>
      <c r="J18" s="102" t="s">
        <v>96</v>
      </c>
      <c r="K18" s="102" t="s">
        <v>97</v>
      </c>
      <c r="L18" s="102" t="s">
        <v>98</v>
      </c>
      <c r="M18" s="102" t="s">
        <v>99</v>
      </c>
      <c r="N18" s="102" t="s">
        <v>290</v>
      </c>
      <c r="O18" s="102" t="s">
        <v>101</v>
      </c>
      <c r="P18" s="102" t="s">
        <v>102</v>
      </c>
      <c r="Q18" s="102" t="s">
        <v>103</v>
      </c>
      <c r="R18" s="102" t="s">
        <v>104</v>
      </c>
      <c r="S18" s="102" t="s">
        <v>306</v>
      </c>
      <c r="T18" s="102" t="s">
        <v>106</v>
      </c>
      <c r="U18" s="102" t="s">
        <v>107</v>
      </c>
      <c r="V18" s="102" t="s">
        <v>108</v>
      </c>
      <c r="W18" s="102" t="s">
        <v>109</v>
      </c>
      <c r="X18" s="102" t="s">
        <v>861</v>
      </c>
      <c r="Y18" s="102" t="s">
        <v>111</v>
      </c>
      <c r="Z18" s="102" t="s">
        <v>112</v>
      </c>
      <c r="AA18" s="102" t="s">
        <v>113</v>
      </c>
      <c r="AB18" s="102" t="s">
        <v>114</v>
      </c>
      <c r="AC18" s="102" t="s">
        <v>862</v>
      </c>
      <c r="AD18" s="102" t="s">
        <v>116</v>
      </c>
      <c r="AE18" s="102" t="s">
        <v>117</v>
      </c>
      <c r="AF18" s="102" t="s">
        <v>118</v>
      </c>
      <c r="AG18" s="102" t="s">
        <v>119</v>
      </c>
      <c r="AH18" s="102" t="s">
        <v>335</v>
      </c>
    </row>
    <row r="19" spans="1:34" s="3" customFormat="1" ht="17.45" customHeight="1" x14ac:dyDescent="0.2">
      <c r="A19" s="135" t="s">
        <v>55</v>
      </c>
      <c r="B19" s="136"/>
      <c r="C19" s="137"/>
      <c r="D19" s="76"/>
      <c r="E19" s="134">
        <f>SUM(E20:E25)</f>
        <v>0</v>
      </c>
      <c r="F19" s="134">
        <f t="shared" ref="F19:AH19" si="0">SUM(F20:F25)</f>
        <v>0</v>
      </c>
      <c r="G19" s="134">
        <f t="shared" si="0"/>
        <v>0</v>
      </c>
      <c r="H19" s="134">
        <f t="shared" si="0"/>
        <v>0</v>
      </c>
      <c r="I19" s="134">
        <f t="shared" si="0"/>
        <v>0</v>
      </c>
      <c r="J19" s="134">
        <f t="shared" si="0"/>
        <v>0</v>
      </c>
      <c r="K19" s="134">
        <f t="shared" si="0"/>
        <v>0</v>
      </c>
      <c r="L19" s="134">
        <f t="shared" si="0"/>
        <v>0</v>
      </c>
      <c r="M19" s="134">
        <f t="shared" si="0"/>
        <v>0</v>
      </c>
      <c r="N19" s="134">
        <f t="shared" si="0"/>
        <v>0</v>
      </c>
      <c r="O19" s="134">
        <f t="shared" si="0"/>
        <v>0</v>
      </c>
      <c r="P19" s="134">
        <f t="shared" si="0"/>
        <v>0</v>
      </c>
      <c r="Q19" s="134">
        <f t="shared" si="0"/>
        <v>0</v>
      </c>
      <c r="R19" s="134">
        <f t="shared" si="0"/>
        <v>0</v>
      </c>
      <c r="S19" s="134">
        <f t="shared" si="0"/>
        <v>0</v>
      </c>
      <c r="T19" s="134">
        <f t="shared" si="0"/>
        <v>0</v>
      </c>
      <c r="U19" s="134">
        <f t="shared" si="0"/>
        <v>0</v>
      </c>
      <c r="V19" s="134">
        <f t="shared" si="0"/>
        <v>0</v>
      </c>
      <c r="W19" s="134">
        <f t="shared" si="0"/>
        <v>0</v>
      </c>
      <c r="X19" s="134">
        <f t="shared" si="0"/>
        <v>0</v>
      </c>
      <c r="Y19" s="134">
        <f t="shared" si="0"/>
        <v>0</v>
      </c>
      <c r="Z19" s="134">
        <f t="shared" si="0"/>
        <v>0</v>
      </c>
      <c r="AA19" s="134">
        <f t="shared" si="0"/>
        <v>0</v>
      </c>
      <c r="AB19" s="134">
        <f t="shared" si="0"/>
        <v>0</v>
      </c>
      <c r="AC19" s="134">
        <f t="shared" si="0"/>
        <v>0</v>
      </c>
      <c r="AD19" s="134">
        <f t="shared" si="0"/>
        <v>0</v>
      </c>
      <c r="AE19" s="134">
        <f t="shared" si="0"/>
        <v>0</v>
      </c>
      <c r="AF19" s="134">
        <f t="shared" si="0"/>
        <v>0</v>
      </c>
      <c r="AG19" s="134">
        <f t="shared" si="0"/>
        <v>0</v>
      </c>
      <c r="AH19" s="134">
        <f t="shared" si="0"/>
        <v>0</v>
      </c>
    </row>
    <row r="20" spans="1:34" s="6" customFormat="1" ht="15" customHeight="1" x14ac:dyDescent="0.2">
      <c r="A20" s="77" t="s">
        <v>903</v>
      </c>
      <c r="B20" s="78" t="s">
        <v>904</v>
      </c>
      <c r="C20" s="93" t="s">
        <v>36</v>
      </c>
      <c r="D20" s="91"/>
      <c r="E20" s="105">
        <f t="shared" ref="E20:Q20" si="1">E28</f>
        <v>0</v>
      </c>
      <c r="F20" s="105">
        <f t="shared" si="1"/>
        <v>0</v>
      </c>
      <c r="G20" s="105">
        <f t="shared" si="1"/>
        <v>0</v>
      </c>
      <c r="H20" s="105">
        <f t="shared" si="1"/>
        <v>0</v>
      </c>
      <c r="I20" s="105">
        <f t="shared" si="1"/>
        <v>0</v>
      </c>
      <c r="J20" s="105">
        <f t="shared" si="1"/>
        <v>0</v>
      </c>
      <c r="K20" s="105">
        <f t="shared" si="1"/>
        <v>0</v>
      </c>
      <c r="L20" s="105">
        <f t="shared" si="1"/>
        <v>0</v>
      </c>
      <c r="M20" s="105">
        <f t="shared" si="1"/>
        <v>0</v>
      </c>
      <c r="N20" s="105">
        <f t="shared" si="1"/>
        <v>0</v>
      </c>
      <c r="O20" s="105">
        <f t="shared" si="1"/>
        <v>0</v>
      </c>
      <c r="P20" s="105">
        <f t="shared" si="1"/>
        <v>0</v>
      </c>
      <c r="Q20" s="105">
        <f t="shared" si="1"/>
        <v>0</v>
      </c>
      <c r="R20" s="105">
        <f>R28</f>
        <v>0</v>
      </c>
      <c r="S20" s="105">
        <f t="shared" ref="S20:AH20" si="2">S28</f>
        <v>0</v>
      </c>
      <c r="T20" s="105">
        <f t="shared" si="2"/>
        <v>0</v>
      </c>
      <c r="U20" s="105">
        <f t="shared" si="2"/>
        <v>0</v>
      </c>
      <c r="V20" s="105">
        <f t="shared" si="2"/>
        <v>0</v>
      </c>
      <c r="W20" s="105">
        <f t="shared" si="2"/>
        <v>0</v>
      </c>
      <c r="X20" s="105">
        <f t="shared" si="2"/>
        <v>0</v>
      </c>
      <c r="Y20" s="105">
        <f t="shared" si="2"/>
        <v>0</v>
      </c>
      <c r="Z20" s="105">
        <f t="shared" si="2"/>
        <v>0</v>
      </c>
      <c r="AA20" s="105">
        <f t="shared" si="2"/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</row>
    <row r="21" spans="1:34" s="6" customFormat="1" ht="25.5" x14ac:dyDescent="0.2">
      <c r="A21" s="77" t="s">
        <v>905</v>
      </c>
      <c r="B21" s="78" t="s">
        <v>906</v>
      </c>
      <c r="C21" s="93" t="s">
        <v>36</v>
      </c>
      <c r="D21" s="91"/>
      <c r="E21" s="106">
        <f t="shared" ref="E21:R21" si="3">E81</f>
        <v>0</v>
      </c>
      <c r="F21" s="106">
        <f t="shared" si="3"/>
        <v>0</v>
      </c>
      <c r="G21" s="106">
        <f t="shared" si="3"/>
        <v>0</v>
      </c>
      <c r="H21" s="106">
        <f t="shared" si="3"/>
        <v>0</v>
      </c>
      <c r="I21" s="106">
        <f t="shared" si="3"/>
        <v>0</v>
      </c>
      <c r="J21" s="106">
        <f t="shared" si="3"/>
        <v>0</v>
      </c>
      <c r="K21" s="106">
        <f t="shared" si="3"/>
        <v>0</v>
      </c>
      <c r="L21" s="106">
        <f t="shared" si="3"/>
        <v>0</v>
      </c>
      <c r="M21" s="106">
        <f t="shared" si="3"/>
        <v>0</v>
      </c>
      <c r="N21" s="106">
        <f t="shared" si="3"/>
        <v>0</v>
      </c>
      <c r="O21" s="106">
        <f t="shared" si="3"/>
        <v>0</v>
      </c>
      <c r="P21" s="106">
        <f t="shared" si="3"/>
        <v>0</v>
      </c>
      <c r="Q21" s="106">
        <f t="shared" si="3"/>
        <v>0</v>
      </c>
      <c r="R21" s="106">
        <f t="shared" si="3"/>
        <v>0</v>
      </c>
      <c r="S21" s="106">
        <f t="shared" ref="S21:AH21" si="4">S81</f>
        <v>0</v>
      </c>
      <c r="T21" s="106">
        <f t="shared" si="4"/>
        <v>0</v>
      </c>
      <c r="U21" s="106">
        <f t="shared" si="4"/>
        <v>0</v>
      </c>
      <c r="V21" s="106">
        <f t="shared" si="4"/>
        <v>0</v>
      </c>
      <c r="W21" s="106">
        <f t="shared" si="4"/>
        <v>0</v>
      </c>
      <c r="X21" s="106">
        <f t="shared" si="4"/>
        <v>0</v>
      </c>
      <c r="Y21" s="106">
        <f t="shared" si="4"/>
        <v>0</v>
      </c>
      <c r="Z21" s="106">
        <f t="shared" si="4"/>
        <v>0</v>
      </c>
      <c r="AA21" s="106">
        <f t="shared" si="4"/>
        <v>0</v>
      </c>
      <c r="AB21" s="106">
        <f t="shared" si="4"/>
        <v>0</v>
      </c>
      <c r="AC21" s="106">
        <f t="shared" si="4"/>
        <v>0</v>
      </c>
      <c r="AD21" s="106">
        <f t="shared" si="4"/>
        <v>0</v>
      </c>
      <c r="AE21" s="106">
        <f t="shared" si="4"/>
        <v>0</v>
      </c>
      <c r="AF21" s="106">
        <f t="shared" si="4"/>
        <v>0</v>
      </c>
      <c r="AG21" s="106">
        <f t="shared" si="4"/>
        <v>0</v>
      </c>
      <c r="AH21" s="106">
        <f t="shared" si="4"/>
        <v>0</v>
      </c>
    </row>
    <row r="22" spans="1:34" s="6" customFormat="1" ht="49.9" customHeight="1" x14ac:dyDescent="0.2">
      <c r="A22" s="77" t="s">
        <v>907</v>
      </c>
      <c r="B22" s="79" t="s">
        <v>908</v>
      </c>
      <c r="C22" s="93" t="s">
        <v>36</v>
      </c>
      <c r="D22" s="92"/>
      <c r="E22" s="106">
        <f t="shared" ref="E22:R22" si="5">E147</f>
        <v>0</v>
      </c>
      <c r="F22" s="106">
        <f t="shared" si="5"/>
        <v>0</v>
      </c>
      <c r="G22" s="106">
        <f t="shared" si="5"/>
        <v>0</v>
      </c>
      <c r="H22" s="106">
        <f t="shared" si="5"/>
        <v>0</v>
      </c>
      <c r="I22" s="106">
        <f t="shared" si="5"/>
        <v>0</v>
      </c>
      <c r="J22" s="106">
        <f t="shared" si="5"/>
        <v>0</v>
      </c>
      <c r="K22" s="106">
        <f t="shared" si="5"/>
        <v>0</v>
      </c>
      <c r="L22" s="106">
        <f t="shared" si="5"/>
        <v>0</v>
      </c>
      <c r="M22" s="106">
        <f t="shared" si="5"/>
        <v>0</v>
      </c>
      <c r="N22" s="106">
        <f t="shared" si="5"/>
        <v>0</v>
      </c>
      <c r="O22" s="106">
        <f t="shared" si="5"/>
        <v>0</v>
      </c>
      <c r="P22" s="106">
        <f t="shared" si="5"/>
        <v>0</v>
      </c>
      <c r="Q22" s="106">
        <f t="shared" si="5"/>
        <v>0</v>
      </c>
      <c r="R22" s="106">
        <f t="shared" si="5"/>
        <v>0</v>
      </c>
      <c r="S22" s="106">
        <f t="shared" ref="S22:AH22" si="6">S147</f>
        <v>0</v>
      </c>
      <c r="T22" s="106">
        <f t="shared" si="6"/>
        <v>0</v>
      </c>
      <c r="U22" s="106">
        <f t="shared" si="6"/>
        <v>0</v>
      </c>
      <c r="V22" s="106">
        <f t="shared" si="6"/>
        <v>0</v>
      </c>
      <c r="W22" s="106">
        <f t="shared" si="6"/>
        <v>0</v>
      </c>
      <c r="X22" s="106">
        <f t="shared" si="6"/>
        <v>0</v>
      </c>
      <c r="Y22" s="106">
        <f t="shared" si="6"/>
        <v>0</v>
      </c>
      <c r="Z22" s="106">
        <f t="shared" si="6"/>
        <v>0</v>
      </c>
      <c r="AA22" s="106">
        <f t="shared" si="6"/>
        <v>0</v>
      </c>
      <c r="AB22" s="106">
        <f t="shared" si="6"/>
        <v>0</v>
      </c>
      <c r="AC22" s="106">
        <f t="shared" si="6"/>
        <v>0</v>
      </c>
      <c r="AD22" s="106">
        <f t="shared" si="6"/>
        <v>0</v>
      </c>
      <c r="AE22" s="106">
        <f t="shared" si="6"/>
        <v>0</v>
      </c>
      <c r="AF22" s="106">
        <f t="shared" si="6"/>
        <v>0</v>
      </c>
      <c r="AG22" s="106">
        <f t="shared" si="6"/>
        <v>0</v>
      </c>
      <c r="AH22" s="106">
        <f t="shared" si="6"/>
        <v>0</v>
      </c>
    </row>
    <row r="23" spans="1:34" s="6" customFormat="1" ht="26.45" customHeight="1" x14ac:dyDescent="0.2">
      <c r="A23" s="77" t="s">
        <v>909</v>
      </c>
      <c r="B23" s="78" t="s">
        <v>910</v>
      </c>
      <c r="C23" s="93" t="s">
        <v>36</v>
      </c>
      <c r="D23" s="92"/>
      <c r="E23" s="106">
        <f t="shared" ref="E23:R23" si="7">E156</f>
        <v>0</v>
      </c>
      <c r="F23" s="106">
        <f t="shared" si="7"/>
        <v>0</v>
      </c>
      <c r="G23" s="106">
        <f t="shared" si="7"/>
        <v>0</v>
      </c>
      <c r="H23" s="106">
        <f t="shared" si="7"/>
        <v>0</v>
      </c>
      <c r="I23" s="106">
        <f t="shared" si="7"/>
        <v>0</v>
      </c>
      <c r="J23" s="106">
        <f t="shared" si="7"/>
        <v>0</v>
      </c>
      <c r="K23" s="106">
        <f t="shared" si="7"/>
        <v>0</v>
      </c>
      <c r="L23" s="106">
        <f t="shared" si="7"/>
        <v>0</v>
      </c>
      <c r="M23" s="106">
        <f t="shared" si="7"/>
        <v>0</v>
      </c>
      <c r="N23" s="106">
        <f t="shared" si="7"/>
        <v>0</v>
      </c>
      <c r="O23" s="106">
        <f t="shared" si="7"/>
        <v>0</v>
      </c>
      <c r="P23" s="106">
        <f t="shared" si="7"/>
        <v>0</v>
      </c>
      <c r="Q23" s="106">
        <f t="shared" si="7"/>
        <v>0</v>
      </c>
      <c r="R23" s="106">
        <f t="shared" si="7"/>
        <v>0</v>
      </c>
      <c r="S23" s="106">
        <f t="shared" ref="S23:AH23" si="8">S156</f>
        <v>0</v>
      </c>
      <c r="T23" s="106">
        <f t="shared" si="8"/>
        <v>0</v>
      </c>
      <c r="U23" s="106">
        <f t="shared" si="8"/>
        <v>0</v>
      </c>
      <c r="V23" s="106">
        <f t="shared" si="8"/>
        <v>0</v>
      </c>
      <c r="W23" s="106">
        <f t="shared" si="8"/>
        <v>0</v>
      </c>
      <c r="X23" s="106">
        <f t="shared" si="8"/>
        <v>0</v>
      </c>
      <c r="Y23" s="106">
        <f t="shared" si="8"/>
        <v>0</v>
      </c>
      <c r="Z23" s="106">
        <f t="shared" si="8"/>
        <v>0</v>
      </c>
      <c r="AA23" s="106">
        <f t="shared" si="8"/>
        <v>0</v>
      </c>
      <c r="AB23" s="106">
        <f t="shared" si="8"/>
        <v>0</v>
      </c>
      <c r="AC23" s="106">
        <f t="shared" si="8"/>
        <v>0</v>
      </c>
      <c r="AD23" s="106">
        <f t="shared" si="8"/>
        <v>0</v>
      </c>
      <c r="AE23" s="106">
        <f t="shared" si="8"/>
        <v>0</v>
      </c>
      <c r="AF23" s="106">
        <f t="shared" si="8"/>
        <v>0</v>
      </c>
      <c r="AG23" s="106">
        <f t="shared" si="8"/>
        <v>0</v>
      </c>
      <c r="AH23" s="106">
        <f t="shared" si="8"/>
        <v>0</v>
      </c>
    </row>
    <row r="24" spans="1:34" s="6" customFormat="1" ht="27.6" customHeight="1" x14ac:dyDescent="0.2">
      <c r="A24" s="77" t="s">
        <v>911</v>
      </c>
      <c r="B24" s="78" t="s">
        <v>912</v>
      </c>
      <c r="C24" s="93" t="s">
        <v>36</v>
      </c>
      <c r="D24" s="92"/>
      <c r="E24" s="106">
        <f t="shared" ref="E24:R24" si="9">E163</f>
        <v>0</v>
      </c>
      <c r="F24" s="106">
        <f t="shared" si="9"/>
        <v>0</v>
      </c>
      <c r="G24" s="106">
        <f t="shared" si="9"/>
        <v>0</v>
      </c>
      <c r="H24" s="106">
        <f t="shared" si="9"/>
        <v>0</v>
      </c>
      <c r="I24" s="106">
        <f t="shared" si="9"/>
        <v>0</v>
      </c>
      <c r="J24" s="106">
        <f t="shared" si="9"/>
        <v>0</v>
      </c>
      <c r="K24" s="106">
        <f t="shared" si="9"/>
        <v>0</v>
      </c>
      <c r="L24" s="106">
        <f t="shared" si="9"/>
        <v>0</v>
      </c>
      <c r="M24" s="106">
        <f t="shared" si="9"/>
        <v>0</v>
      </c>
      <c r="N24" s="106">
        <f t="shared" si="9"/>
        <v>0</v>
      </c>
      <c r="O24" s="106">
        <f t="shared" si="9"/>
        <v>0</v>
      </c>
      <c r="P24" s="106">
        <f t="shared" si="9"/>
        <v>0</v>
      </c>
      <c r="Q24" s="106">
        <f t="shared" si="9"/>
        <v>0</v>
      </c>
      <c r="R24" s="106">
        <f t="shared" si="9"/>
        <v>0</v>
      </c>
      <c r="S24" s="106">
        <f t="shared" ref="S24:AH24" si="10">S163</f>
        <v>0</v>
      </c>
      <c r="T24" s="106">
        <f t="shared" si="10"/>
        <v>0</v>
      </c>
      <c r="U24" s="106">
        <f t="shared" si="10"/>
        <v>0</v>
      </c>
      <c r="V24" s="106">
        <f t="shared" si="10"/>
        <v>0</v>
      </c>
      <c r="W24" s="106">
        <f t="shared" si="10"/>
        <v>0</v>
      </c>
      <c r="X24" s="106">
        <f t="shared" si="10"/>
        <v>0</v>
      </c>
      <c r="Y24" s="106">
        <f t="shared" si="10"/>
        <v>0</v>
      </c>
      <c r="Z24" s="106">
        <f t="shared" si="10"/>
        <v>0</v>
      </c>
      <c r="AA24" s="106">
        <f t="shared" si="10"/>
        <v>0</v>
      </c>
      <c r="AB24" s="106">
        <f t="shared" si="10"/>
        <v>0</v>
      </c>
      <c r="AC24" s="106">
        <f t="shared" si="10"/>
        <v>0</v>
      </c>
      <c r="AD24" s="106">
        <f t="shared" si="10"/>
        <v>0</v>
      </c>
      <c r="AE24" s="106">
        <f t="shared" si="10"/>
        <v>0</v>
      </c>
      <c r="AF24" s="106">
        <f t="shared" si="10"/>
        <v>0</v>
      </c>
      <c r="AG24" s="106">
        <f t="shared" si="10"/>
        <v>0</v>
      </c>
      <c r="AH24" s="106">
        <f t="shared" si="10"/>
        <v>0</v>
      </c>
    </row>
    <row r="25" spans="1:34" s="6" customFormat="1" ht="18" customHeight="1" x14ac:dyDescent="0.2">
      <c r="A25" s="77" t="s">
        <v>913</v>
      </c>
      <c r="B25" s="78" t="s">
        <v>914</v>
      </c>
      <c r="C25" s="93" t="s">
        <v>36</v>
      </c>
      <c r="D25" s="92"/>
      <c r="E25" s="106">
        <f t="shared" ref="E25:R25" si="11">E167</f>
        <v>0</v>
      </c>
      <c r="F25" s="106">
        <f t="shared" si="11"/>
        <v>0</v>
      </c>
      <c r="G25" s="106">
        <f t="shared" si="11"/>
        <v>0</v>
      </c>
      <c r="H25" s="106">
        <f t="shared" si="11"/>
        <v>0</v>
      </c>
      <c r="I25" s="106">
        <f t="shared" si="11"/>
        <v>0</v>
      </c>
      <c r="J25" s="106">
        <f t="shared" si="11"/>
        <v>0</v>
      </c>
      <c r="K25" s="106">
        <f t="shared" si="11"/>
        <v>0</v>
      </c>
      <c r="L25" s="106">
        <f t="shared" si="11"/>
        <v>0</v>
      </c>
      <c r="M25" s="106">
        <f t="shared" si="11"/>
        <v>0</v>
      </c>
      <c r="N25" s="106">
        <v>0</v>
      </c>
      <c r="O25" s="106">
        <f t="shared" si="11"/>
        <v>0</v>
      </c>
      <c r="P25" s="106">
        <f t="shared" si="11"/>
        <v>0</v>
      </c>
      <c r="Q25" s="106">
        <f t="shared" si="11"/>
        <v>0</v>
      </c>
      <c r="R25" s="106">
        <f t="shared" si="11"/>
        <v>0</v>
      </c>
      <c r="S25" s="106">
        <f t="shared" ref="S25:AG25" si="12">S167</f>
        <v>0</v>
      </c>
      <c r="T25" s="106">
        <f t="shared" si="12"/>
        <v>0</v>
      </c>
      <c r="U25" s="106">
        <f t="shared" si="12"/>
        <v>0</v>
      </c>
      <c r="V25" s="106">
        <f t="shared" si="12"/>
        <v>0</v>
      </c>
      <c r="W25" s="106">
        <f t="shared" si="12"/>
        <v>0</v>
      </c>
      <c r="X25" s="106">
        <f t="shared" si="12"/>
        <v>0</v>
      </c>
      <c r="Y25" s="106">
        <f t="shared" si="12"/>
        <v>0</v>
      </c>
      <c r="Z25" s="106">
        <f t="shared" si="12"/>
        <v>0</v>
      </c>
      <c r="AA25" s="106">
        <f t="shared" si="12"/>
        <v>0</v>
      </c>
      <c r="AB25" s="106">
        <f t="shared" si="12"/>
        <v>0</v>
      </c>
      <c r="AC25" s="106">
        <f t="shared" si="12"/>
        <v>0</v>
      </c>
      <c r="AD25" s="106">
        <f t="shared" si="12"/>
        <v>0</v>
      </c>
      <c r="AE25" s="106">
        <f t="shared" si="12"/>
        <v>0</v>
      </c>
      <c r="AF25" s="106">
        <f t="shared" si="12"/>
        <v>0</v>
      </c>
      <c r="AG25" s="106">
        <f t="shared" si="12"/>
        <v>0</v>
      </c>
      <c r="AH25" s="106">
        <v>0</v>
      </c>
    </row>
    <row r="26" spans="1:34" s="6" customFormat="1" ht="7.9" customHeight="1" x14ac:dyDescent="0.2">
      <c r="A26" s="77"/>
      <c r="B26" s="78"/>
      <c r="C26" s="95"/>
      <c r="D26" s="90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</row>
    <row r="27" spans="1:34" s="6" customFormat="1" ht="12.75" x14ac:dyDescent="0.2">
      <c r="A27" s="77" t="s">
        <v>915</v>
      </c>
      <c r="B27" s="78" t="s">
        <v>916</v>
      </c>
      <c r="C27" s="95"/>
      <c r="D27" s="90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</row>
    <row r="28" spans="1:34" s="6" customFormat="1" ht="21.6" customHeight="1" x14ac:dyDescent="0.2">
      <c r="A28" s="183" t="s">
        <v>133</v>
      </c>
      <c r="B28" s="184" t="s">
        <v>917</v>
      </c>
      <c r="C28" s="185" t="s">
        <v>36</v>
      </c>
      <c r="D28" s="186"/>
      <c r="E28" s="189">
        <v>0</v>
      </c>
      <c r="F28" s="189">
        <v>0</v>
      </c>
      <c r="G28" s="189">
        <v>0</v>
      </c>
      <c r="H28" s="189">
        <v>0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0</v>
      </c>
      <c r="P28" s="189">
        <v>0</v>
      </c>
      <c r="Q28" s="189">
        <v>0</v>
      </c>
      <c r="R28" s="189">
        <v>0</v>
      </c>
      <c r="S28" s="189">
        <v>0</v>
      </c>
      <c r="T28" s="189">
        <v>0</v>
      </c>
      <c r="U28" s="189">
        <v>0</v>
      </c>
      <c r="V28" s="189">
        <v>0</v>
      </c>
      <c r="W28" s="189">
        <v>0</v>
      </c>
      <c r="X28" s="189">
        <v>0</v>
      </c>
      <c r="Y28" s="189">
        <v>0</v>
      </c>
      <c r="Z28" s="189">
        <v>0</v>
      </c>
      <c r="AA28" s="189">
        <v>0</v>
      </c>
      <c r="AB28" s="189">
        <v>0</v>
      </c>
      <c r="AC28" s="189">
        <v>0</v>
      </c>
      <c r="AD28" s="189">
        <v>0</v>
      </c>
      <c r="AE28" s="189">
        <v>0</v>
      </c>
      <c r="AF28" s="189">
        <v>0</v>
      </c>
      <c r="AG28" s="189">
        <v>0</v>
      </c>
      <c r="AH28" s="189">
        <v>0</v>
      </c>
    </row>
    <row r="29" spans="1:34" s="6" customFormat="1" ht="38.25" hidden="1" x14ac:dyDescent="0.2">
      <c r="A29" s="77" t="s">
        <v>136</v>
      </c>
      <c r="B29" s="78" t="s">
        <v>918</v>
      </c>
      <c r="C29" s="93"/>
      <c r="D29" s="90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</row>
    <row r="30" spans="1:34" s="6" customFormat="1" ht="51" hidden="1" x14ac:dyDescent="0.2">
      <c r="A30" s="77" t="s">
        <v>676</v>
      </c>
      <c r="B30" s="78" t="s">
        <v>919</v>
      </c>
      <c r="C30" s="93"/>
      <c r="D30" s="90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</row>
    <row r="31" spans="1:34" s="6" customFormat="1" ht="51" hidden="1" x14ac:dyDescent="0.2">
      <c r="A31" s="77" t="s">
        <v>681</v>
      </c>
      <c r="B31" s="78" t="s">
        <v>920</v>
      </c>
      <c r="C31" s="93"/>
      <c r="D31" s="90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</row>
    <row r="32" spans="1:34" s="6" customFormat="1" ht="38.25" hidden="1" x14ac:dyDescent="0.2">
      <c r="A32" s="77" t="s">
        <v>683</v>
      </c>
      <c r="B32" s="78" t="s">
        <v>921</v>
      </c>
      <c r="C32" s="93"/>
      <c r="D32" s="90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</row>
    <row r="33" spans="1:34" s="6" customFormat="1" ht="12.75" hidden="1" x14ac:dyDescent="0.2">
      <c r="A33" s="77" t="s">
        <v>683</v>
      </c>
      <c r="B33" s="80" t="s">
        <v>922</v>
      </c>
      <c r="C33" s="93"/>
      <c r="D33" s="90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</row>
    <row r="34" spans="1:34" s="6" customFormat="1" ht="12.75" hidden="1" x14ac:dyDescent="0.2">
      <c r="A34" s="77" t="s">
        <v>683</v>
      </c>
      <c r="B34" s="80" t="s">
        <v>922</v>
      </c>
      <c r="C34" s="93"/>
      <c r="D34" s="90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</row>
    <row r="35" spans="1:34" s="6" customFormat="1" ht="12.75" hidden="1" x14ac:dyDescent="0.2">
      <c r="A35" s="77" t="s">
        <v>85</v>
      </c>
      <c r="B35" s="78" t="s">
        <v>85</v>
      </c>
      <c r="C35" s="93"/>
      <c r="D35" s="90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</row>
    <row r="36" spans="1:34" s="6" customFormat="1" ht="25.5" hidden="1" x14ac:dyDescent="0.2">
      <c r="A36" s="77" t="s">
        <v>138</v>
      </c>
      <c r="B36" s="78" t="s">
        <v>923</v>
      </c>
      <c r="C36" s="93"/>
      <c r="D36" s="90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</row>
    <row r="37" spans="1:34" s="6" customFormat="1" ht="51" hidden="1" x14ac:dyDescent="0.2">
      <c r="A37" s="77" t="s">
        <v>704</v>
      </c>
      <c r="B37" s="78" t="s">
        <v>924</v>
      </c>
      <c r="C37" s="93"/>
      <c r="D37" s="90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</row>
    <row r="38" spans="1:34" s="6" customFormat="1" ht="12.75" hidden="1" x14ac:dyDescent="0.2">
      <c r="A38" s="77" t="s">
        <v>704</v>
      </c>
      <c r="B38" s="80" t="s">
        <v>922</v>
      </c>
      <c r="C38" s="93"/>
      <c r="D38" s="90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</row>
    <row r="39" spans="1:34" s="6" customFormat="1" ht="12.75" hidden="1" x14ac:dyDescent="0.2">
      <c r="A39" s="77" t="s">
        <v>704</v>
      </c>
      <c r="B39" s="80" t="s">
        <v>922</v>
      </c>
      <c r="C39" s="93"/>
      <c r="D39" s="90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</row>
    <row r="40" spans="1:34" s="6" customFormat="1" ht="12.75" hidden="1" x14ac:dyDescent="0.2">
      <c r="A40" s="77" t="s">
        <v>85</v>
      </c>
      <c r="B40" s="78" t="s">
        <v>85</v>
      </c>
      <c r="C40" s="93"/>
      <c r="D40" s="90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</row>
    <row r="41" spans="1:34" s="6" customFormat="1" ht="38.25" hidden="1" x14ac:dyDescent="0.2">
      <c r="A41" s="77" t="s">
        <v>705</v>
      </c>
      <c r="B41" s="78" t="s">
        <v>925</v>
      </c>
      <c r="C41" s="93"/>
      <c r="D41" s="90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</row>
    <row r="42" spans="1:34" s="6" customFormat="1" ht="12.75" hidden="1" x14ac:dyDescent="0.2">
      <c r="A42" s="77" t="s">
        <v>705</v>
      </c>
      <c r="B42" s="80" t="s">
        <v>922</v>
      </c>
      <c r="C42" s="93"/>
      <c r="D42" s="90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</row>
    <row r="43" spans="1:34" s="6" customFormat="1" ht="12.75" hidden="1" x14ac:dyDescent="0.2">
      <c r="A43" s="77" t="s">
        <v>705</v>
      </c>
      <c r="B43" s="80" t="s">
        <v>922</v>
      </c>
      <c r="C43" s="93"/>
      <c r="D43" s="90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</row>
    <row r="44" spans="1:34" s="6" customFormat="1" ht="12.75" hidden="1" x14ac:dyDescent="0.2">
      <c r="A44" s="77" t="s">
        <v>85</v>
      </c>
      <c r="B44" s="78" t="s">
        <v>85</v>
      </c>
      <c r="C44" s="93"/>
      <c r="D44" s="90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</row>
    <row r="45" spans="1:34" s="6" customFormat="1" ht="38.25" hidden="1" x14ac:dyDescent="0.2">
      <c r="A45" s="77" t="s">
        <v>140</v>
      </c>
      <c r="B45" s="78" t="s">
        <v>926</v>
      </c>
      <c r="C45" s="93"/>
      <c r="D45" s="90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</row>
    <row r="46" spans="1:34" s="6" customFormat="1" ht="25.5" hidden="1" x14ac:dyDescent="0.2">
      <c r="A46" s="77" t="s">
        <v>927</v>
      </c>
      <c r="B46" s="78" t="s">
        <v>928</v>
      </c>
      <c r="C46" s="93"/>
      <c r="D46" s="90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</row>
    <row r="47" spans="1:34" s="6" customFormat="1" ht="76.5" hidden="1" x14ac:dyDescent="0.2">
      <c r="A47" s="77" t="s">
        <v>927</v>
      </c>
      <c r="B47" s="78" t="s">
        <v>929</v>
      </c>
      <c r="C47" s="93"/>
      <c r="D47" s="90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</row>
    <row r="48" spans="1:34" s="6" customFormat="1" ht="12.75" hidden="1" x14ac:dyDescent="0.2">
      <c r="A48" s="77" t="s">
        <v>927</v>
      </c>
      <c r="B48" s="80" t="s">
        <v>922</v>
      </c>
      <c r="C48" s="93"/>
      <c r="D48" s="90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</row>
    <row r="49" spans="1:34" s="6" customFormat="1" ht="12.75" hidden="1" x14ac:dyDescent="0.2">
      <c r="A49" s="77" t="s">
        <v>927</v>
      </c>
      <c r="B49" s="80" t="s">
        <v>922</v>
      </c>
      <c r="C49" s="93"/>
      <c r="D49" s="90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</row>
    <row r="50" spans="1:34" s="6" customFormat="1" ht="12.75" hidden="1" x14ac:dyDescent="0.2">
      <c r="A50" s="77" t="s">
        <v>85</v>
      </c>
      <c r="B50" s="78" t="s">
        <v>85</v>
      </c>
      <c r="C50" s="93"/>
      <c r="D50" s="90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</row>
    <row r="51" spans="1:34" s="6" customFormat="1" ht="76.5" hidden="1" x14ac:dyDescent="0.2">
      <c r="A51" s="77" t="s">
        <v>927</v>
      </c>
      <c r="B51" s="78" t="s">
        <v>930</v>
      </c>
      <c r="C51" s="93"/>
      <c r="D51" s="90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</row>
    <row r="52" spans="1:34" s="6" customFormat="1" ht="12.75" hidden="1" x14ac:dyDescent="0.2">
      <c r="A52" s="77" t="s">
        <v>927</v>
      </c>
      <c r="B52" s="80" t="s">
        <v>922</v>
      </c>
      <c r="C52" s="93"/>
      <c r="D52" s="90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</row>
    <row r="53" spans="1:34" s="6" customFormat="1" ht="12.75" hidden="1" x14ac:dyDescent="0.2">
      <c r="A53" s="77" t="s">
        <v>927</v>
      </c>
      <c r="B53" s="80" t="s">
        <v>922</v>
      </c>
      <c r="C53" s="93"/>
      <c r="D53" s="90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</row>
    <row r="54" spans="1:34" s="6" customFormat="1" ht="12.75" hidden="1" x14ac:dyDescent="0.2">
      <c r="A54" s="77" t="s">
        <v>85</v>
      </c>
      <c r="B54" s="78" t="s">
        <v>85</v>
      </c>
      <c r="C54" s="93"/>
      <c r="D54" s="90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</row>
    <row r="55" spans="1:34" s="6" customFormat="1" ht="76.5" hidden="1" x14ac:dyDescent="0.2">
      <c r="A55" s="77" t="s">
        <v>927</v>
      </c>
      <c r="B55" s="78" t="s">
        <v>931</v>
      </c>
      <c r="C55" s="93"/>
      <c r="D55" s="90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</row>
    <row r="56" spans="1:34" s="6" customFormat="1" ht="12.75" hidden="1" x14ac:dyDescent="0.2">
      <c r="A56" s="77" t="s">
        <v>927</v>
      </c>
      <c r="B56" s="80" t="s">
        <v>922</v>
      </c>
      <c r="C56" s="93"/>
      <c r="D56" s="90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</row>
    <row r="57" spans="1:34" s="6" customFormat="1" ht="12.75" hidden="1" x14ac:dyDescent="0.2">
      <c r="A57" s="77" t="s">
        <v>927</v>
      </c>
      <c r="B57" s="80" t="s">
        <v>922</v>
      </c>
      <c r="C57" s="93"/>
      <c r="D57" s="90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</row>
    <row r="58" spans="1:34" s="6" customFormat="1" ht="12.75" hidden="1" x14ac:dyDescent="0.2">
      <c r="A58" s="77" t="s">
        <v>85</v>
      </c>
      <c r="B58" s="78" t="s">
        <v>85</v>
      </c>
      <c r="C58" s="93"/>
      <c r="D58" s="90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</row>
    <row r="59" spans="1:34" s="6" customFormat="1" ht="25.5" hidden="1" x14ac:dyDescent="0.2">
      <c r="A59" s="77" t="s">
        <v>932</v>
      </c>
      <c r="B59" s="78" t="s">
        <v>928</v>
      </c>
      <c r="C59" s="93"/>
      <c r="D59" s="90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</row>
    <row r="60" spans="1:34" s="6" customFormat="1" ht="76.5" hidden="1" x14ac:dyDescent="0.2">
      <c r="A60" s="77" t="s">
        <v>932</v>
      </c>
      <c r="B60" s="78" t="s">
        <v>929</v>
      </c>
      <c r="C60" s="93"/>
      <c r="D60" s="90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</row>
    <row r="61" spans="1:34" s="6" customFormat="1" ht="12.75" hidden="1" x14ac:dyDescent="0.2">
      <c r="A61" s="77" t="s">
        <v>932</v>
      </c>
      <c r="B61" s="80" t="s">
        <v>922</v>
      </c>
      <c r="C61" s="93"/>
      <c r="D61" s="90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</row>
    <row r="62" spans="1:34" s="6" customFormat="1" ht="12.75" hidden="1" x14ac:dyDescent="0.2">
      <c r="A62" s="77" t="s">
        <v>932</v>
      </c>
      <c r="B62" s="80" t="s">
        <v>922</v>
      </c>
      <c r="C62" s="93"/>
      <c r="D62" s="90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</row>
    <row r="63" spans="1:34" s="6" customFormat="1" ht="12.75" hidden="1" x14ac:dyDescent="0.2">
      <c r="A63" s="77" t="s">
        <v>85</v>
      </c>
      <c r="B63" s="78" t="s">
        <v>85</v>
      </c>
      <c r="C63" s="93"/>
      <c r="D63" s="90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</row>
    <row r="64" spans="1:34" s="6" customFormat="1" ht="76.5" hidden="1" x14ac:dyDescent="0.2">
      <c r="A64" s="77" t="s">
        <v>932</v>
      </c>
      <c r="B64" s="78" t="s">
        <v>930</v>
      </c>
      <c r="C64" s="93"/>
      <c r="D64" s="90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</row>
    <row r="65" spans="1:34" s="6" customFormat="1" ht="12.75" hidden="1" x14ac:dyDescent="0.2">
      <c r="A65" s="77" t="s">
        <v>932</v>
      </c>
      <c r="B65" s="80" t="s">
        <v>922</v>
      </c>
      <c r="C65" s="93"/>
      <c r="D65" s="90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</row>
    <row r="66" spans="1:34" s="6" customFormat="1" ht="12.75" hidden="1" x14ac:dyDescent="0.2">
      <c r="A66" s="77" t="s">
        <v>932</v>
      </c>
      <c r="B66" s="80" t="s">
        <v>922</v>
      </c>
      <c r="C66" s="93"/>
      <c r="D66" s="90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</row>
    <row r="67" spans="1:34" s="6" customFormat="1" ht="12.75" hidden="1" x14ac:dyDescent="0.2">
      <c r="A67" s="77" t="s">
        <v>85</v>
      </c>
      <c r="B67" s="78" t="s">
        <v>85</v>
      </c>
      <c r="C67" s="93"/>
      <c r="D67" s="90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</row>
    <row r="68" spans="1:34" s="6" customFormat="1" ht="76.5" hidden="1" x14ac:dyDescent="0.2">
      <c r="A68" s="77" t="s">
        <v>932</v>
      </c>
      <c r="B68" s="78" t="s">
        <v>933</v>
      </c>
      <c r="C68" s="93"/>
      <c r="D68" s="90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</row>
    <row r="69" spans="1:34" s="6" customFormat="1" ht="12.75" hidden="1" x14ac:dyDescent="0.2">
      <c r="A69" s="77" t="s">
        <v>932</v>
      </c>
      <c r="B69" s="80" t="s">
        <v>922</v>
      </c>
      <c r="C69" s="93"/>
      <c r="D69" s="90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</row>
    <row r="70" spans="1:34" s="6" customFormat="1" ht="12.75" hidden="1" x14ac:dyDescent="0.2">
      <c r="A70" s="77" t="s">
        <v>932</v>
      </c>
      <c r="B70" s="80" t="s">
        <v>922</v>
      </c>
      <c r="C70" s="93"/>
      <c r="D70" s="90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</row>
    <row r="71" spans="1:34" s="6" customFormat="1" ht="12.75" hidden="1" x14ac:dyDescent="0.2">
      <c r="A71" s="77" t="s">
        <v>85</v>
      </c>
      <c r="B71" s="78" t="s">
        <v>85</v>
      </c>
      <c r="C71" s="93"/>
      <c r="D71" s="90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</row>
    <row r="72" spans="1:34" s="6" customFormat="1" ht="63.75" hidden="1" x14ac:dyDescent="0.2">
      <c r="A72" s="77" t="s">
        <v>934</v>
      </c>
      <c r="B72" s="78" t="s">
        <v>935</v>
      </c>
      <c r="C72" s="93"/>
      <c r="D72" s="90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</row>
    <row r="73" spans="1:34" s="6" customFormat="1" ht="63.75" hidden="1" x14ac:dyDescent="0.2">
      <c r="A73" s="77" t="s">
        <v>936</v>
      </c>
      <c r="B73" s="78" t="s">
        <v>937</v>
      </c>
      <c r="C73" s="93"/>
      <c r="D73" s="90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</row>
    <row r="74" spans="1:34" s="6" customFormat="1" ht="12.75" hidden="1" x14ac:dyDescent="0.2">
      <c r="A74" s="77" t="s">
        <v>936</v>
      </c>
      <c r="B74" s="80" t="s">
        <v>922</v>
      </c>
      <c r="C74" s="93"/>
      <c r="D74" s="90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</row>
    <row r="75" spans="1:34" s="6" customFormat="1" ht="12.75" hidden="1" x14ac:dyDescent="0.2">
      <c r="A75" s="77" t="s">
        <v>936</v>
      </c>
      <c r="B75" s="80" t="s">
        <v>922</v>
      </c>
      <c r="C75" s="93"/>
      <c r="D75" s="90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</row>
    <row r="76" spans="1:34" s="6" customFormat="1" ht="12.75" hidden="1" x14ac:dyDescent="0.2">
      <c r="A76" s="77" t="s">
        <v>85</v>
      </c>
      <c r="B76" s="78" t="s">
        <v>85</v>
      </c>
      <c r="C76" s="93"/>
      <c r="D76" s="90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</row>
    <row r="77" spans="1:34" s="6" customFormat="1" ht="63.75" hidden="1" x14ac:dyDescent="0.2">
      <c r="A77" s="77" t="s">
        <v>938</v>
      </c>
      <c r="B77" s="78" t="s">
        <v>939</v>
      </c>
      <c r="C77" s="93"/>
      <c r="D77" s="90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</row>
    <row r="78" spans="1:34" s="6" customFormat="1" ht="12.75" hidden="1" x14ac:dyDescent="0.2">
      <c r="A78" s="77" t="s">
        <v>938</v>
      </c>
      <c r="B78" s="80" t="s">
        <v>922</v>
      </c>
      <c r="C78" s="93"/>
      <c r="D78" s="90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</row>
    <row r="79" spans="1:34" s="6" customFormat="1" ht="12.75" hidden="1" x14ac:dyDescent="0.2">
      <c r="A79" s="77" t="s">
        <v>938</v>
      </c>
      <c r="B79" s="80" t="s">
        <v>922</v>
      </c>
      <c r="C79" s="93"/>
      <c r="D79" s="90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</row>
    <row r="80" spans="1:34" s="6" customFormat="1" ht="12.75" hidden="1" x14ac:dyDescent="0.2">
      <c r="A80" s="77" t="s">
        <v>85</v>
      </c>
      <c r="B80" s="78" t="s">
        <v>85</v>
      </c>
      <c r="C80" s="93"/>
      <c r="D80" s="90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</row>
    <row r="81" spans="1:34" s="6" customFormat="1" ht="27.6" customHeight="1" x14ac:dyDescent="0.2">
      <c r="A81" s="188" t="s">
        <v>142</v>
      </c>
      <c r="B81" s="184" t="s">
        <v>940</v>
      </c>
      <c r="C81" s="185" t="s">
        <v>36</v>
      </c>
      <c r="D81" s="186"/>
      <c r="E81" s="189">
        <f t="shared" ref="E81:R81" si="13">E82+E91+E105+E138</f>
        <v>0</v>
      </c>
      <c r="F81" s="189">
        <f t="shared" si="13"/>
        <v>0</v>
      </c>
      <c r="G81" s="189">
        <f t="shared" si="13"/>
        <v>0</v>
      </c>
      <c r="H81" s="189">
        <f t="shared" si="13"/>
        <v>0</v>
      </c>
      <c r="I81" s="189">
        <f t="shared" si="13"/>
        <v>0</v>
      </c>
      <c r="J81" s="189">
        <f t="shared" si="13"/>
        <v>0</v>
      </c>
      <c r="K81" s="189">
        <f t="shared" si="13"/>
        <v>0</v>
      </c>
      <c r="L81" s="189">
        <f t="shared" si="13"/>
        <v>0</v>
      </c>
      <c r="M81" s="189">
        <f t="shared" si="13"/>
        <v>0</v>
      </c>
      <c r="N81" s="189">
        <f t="shared" si="13"/>
        <v>0</v>
      </c>
      <c r="O81" s="189">
        <f t="shared" si="13"/>
        <v>0</v>
      </c>
      <c r="P81" s="189">
        <f t="shared" si="13"/>
        <v>0</v>
      </c>
      <c r="Q81" s="189">
        <f t="shared" si="13"/>
        <v>0</v>
      </c>
      <c r="R81" s="189">
        <f t="shared" si="13"/>
        <v>0</v>
      </c>
      <c r="S81" s="189">
        <f t="shared" ref="S81:AH81" si="14">S82+S91+S105+S138</f>
        <v>0</v>
      </c>
      <c r="T81" s="189">
        <f t="shared" si="14"/>
        <v>0</v>
      </c>
      <c r="U81" s="189">
        <f t="shared" si="14"/>
        <v>0</v>
      </c>
      <c r="V81" s="189">
        <f t="shared" si="14"/>
        <v>0</v>
      </c>
      <c r="W81" s="189">
        <f t="shared" si="14"/>
        <v>0</v>
      </c>
      <c r="X81" s="189">
        <f t="shared" si="14"/>
        <v>0</v>
      </c>
      <c r="Y81" s="189">
        <f t="shared" si="14"/>
        <v>0</v>
      </c>
      <c r="Z81" s="189">
        <f t="shared" si="14"/>
        <v>0</v>
      </c>
      <c r="AA81" s="189">
        <f t="shared" si="14"/>
        <v>0</v>
      </c>
      <c r="AB81" s="189">
        <f t="shared" si="14"/>
        <v>0</v>
      </c>
      <c r="AC81" s="189">
        <f t="shared" si="14"/>
        <v>0</v>
      </c>
      <c r="AD81" s="189">
        <f t="shared" si="14"/>
        <v>0</v>
      </c>
      <c r="AE81" s="189">
        <f t="shared" si="14"/>
        <v>0</v>
      </c>
      <c r="AF81" s="189">
        <f t="shared" si="14"/>
        <v>0</v>
      </c>
      <c r="AG81" s="189">
        <f t="shared" si="14"/>
        <v>0</v>
      </c>
      <c r="AH81" s="189">
        <f t="shared" si="14"/>
        <v>0</v>
      </c>
    </row>
    <row r="82" spans="1:34" s="6" customFormat="1" ht="39" hidden="1" customHeight="1" x14ac:dyDescent="0.2">
      <c r="A82" s="81" t="s">
        <v>709</v>
      </c>
      <c r="B82" s="82" t="s">
        <v>941</v>
      </c>
      <c r="C82" s="82" t="s">
        <v>36</v>
      </c>
      <c r="D82" s="82"/>
      <c r="E82" s="82">
        <f t="shared" ref="E82:R82" si="15">E83+E87</f>
        <v>0</v>
      </c>
      <c r="F82" s="82">
        <f t="shared" si="15"/>
        <v>0</v>
      </c>
      <c r="G82" s="82">
        <f t="shared" si="15"/>
        <v>0</v>
      </c>
      <c r="H82" s="82">
        <f t="shared" si="15"/>
        <v>0</v>
      </c>
      <c r="I82" s="82">
        <f t="shared" si="15"/>
        <v>0</v>
      </c>
      <c r="J82" s="82">
        <f t="shared" si="15"/>
        <v>0</v>
      </c>
      <c r="K82" s="82">
        <f t="shared" si="15"/>
        <v>0</v>
      </c>
      <c r="L82" s="82">
        <f t="shared" si="15"/>
        <v>0</v>
      </c>
      <c r="M82" s="82">
        <f t="shared" si="15"/>
        <v>0</v>
      </c>
      <c r="N82" s="82">
        <f t="shared" si="15"/>
        <v>0</v>
      </c>
      <c r="O82" s="82">
        <f t="shared" si="15"/>
        <v>0</v>
      </c>
      <c r="P82" s="82">
        <f t="shared" si="15"/>
        <v>0</v>
      </c>
      <c r="Q82" s="82">
        <f t="shared" si="15"/>
        <v>0</v>
      </c>
      <c r="R82" s="82">
        <f t="shared" si="15"/>
        <v>0</v>
      </c>
      <c r="S82" s="82">
        <f t="shared" ref="S82:AH82" si="16">S83+S87</f>
        <v>0</v>
      </c>
      <c r="T82" s="82">
        <f t="shared" si="16"/>
        <v>0</v>
      </c>
      <c r="U82" s="82">
        <f t="shared" si="16"/>
        <v>0</v>
      </c>
      <c r="V82" s="82">
        <f t="shared" si="16"/>
        <v>0</v>
      </c>
      <c r="W82" s="82">
        <f t="shared" si="16"/>
        <v>0</v>
      </c>
      <c r="X82" s="82">
        <f t="shared" si="16"/>
        <v>0</v>
      </c>
      <c r="Y82" s="82">
        <f t="shared" si="16"/>
        <v>0</v>
      </c>
      <c r="Z82" s="82">
        <f t="shared" si="16"/>
        <v>0</v>
      </c>
      <c r="AA82" s="82">
        <f t="shared" si="16"/>
        <v>0</v>
      </c>
      <c r="AB82" s="82">
        <f t="shared" si="16"/>
        <v>0</v>
      </c>
      <c r="AC82" s="82">
        <f t="shared" si="16"/>
        <v>0</v>
      </c>
      <c r="AD82" s="82">
        <f t="shared" si="16"/>
        <v>0</v>
      </c>
      <c r="AE82" s="82">
        <f t="shared" si="16"/>
        <v>0</v>
      </c>
      <c r="AF82" s="82">
        <f t="shared" si="16"/>
        <v>0</v>
      </c>
      <c r="AG82" s="82">
        <f t="shared" si="16"/>
        <v>0</v>
      </c>
      <c r="AH82" s="82">
        <f t="shared" si="16"/>
        <v>0</v>
      </c>
    </row>
    <row r="83" spans="1:34" s="6" customFormat="1" ht="35.450000000000003" hidden="1" customHeight="1" x14ac:dyDescent="0.2">
      <c r="A83" s="83" t="s">
        <v>711</v>
      </c>
      <c r="B83" s="84" t="s">
        <v>942</v>
      </c>
      <c r="C83" s="93" t="s">
        <v>36</v>
      </c>
      <c r="D83" s="92"/>
      <c r="E83" s="134">
        <f t="shared" ref="E83:R83" si="17">SUM(E84:E86)</f>
        <v>0</v>
      </c>
      <c r="F83" s="134">
        <f t="shared" si="17"/>
        <v>0</v>
      </c>
      <c r="G83" s="134">
        <f t="shared" si="17"/>
        <v>0</v>
      </c>
      <c r="H83" s="134">
        <f t="shared" si="17"/>
        <v>0</v>
      </c>
      <c r="I83" s="134">
        <f t="shared" si="17"/>
        <v>0</v>
      </c>
      <c r="J83" s="134">
        <f t="shared" si="17"/>
        <v>0</v>
      </c>
      <c r="K83" s="134">
        <f t="shared" si="17"/>
        <v>0</v>
      </c>
      <c r="L83" s="134">
        <f t="shared" si="17"/>
        <v>0</v>
      </c>
      <c r="M83" s="134">
        <f t="shared" si="17"/>
        <v>0</v>
      </c>
      <c r="N83" s="134">
        <f t="shared" si="17"/>
        <v>0</v>
      </c>
      <c r="O83" s="134">
        <f t="shared" si="17"/>
        <v>0</v>
      </c>
      <c r="P83" s="134">
        <f t="shared" si="17"/>
        <v>0</v>
      </c>
      <c r="Q83" s="134">
        <f t="shared" si="17"/>
        <v>0</v>
      </c>
      <c r="R83" s="134">
        <f t="shared" si="17"/>
        <v>0</v>
      </c>
      <c r="S83" s="134">
        <f t="shared" ref="S83:AH83" si="18">SUM(S84:S86)</f>
        <v>0</v>
      </c>
      <c r="T83" s="134">
        <f t="shared" si="18"/>
        <v>0</v>
      </c>
      <c r="U83" s="134">
        <f t="shared" si="18"/>
        <v>0</v>
      </c>
      <c r="V83" s="134">
        <f t="shared" si="18"/>
        <v>0</v>
      </c>
      <c r="W83" s="134">
        <f t="shared" si="18"/>
        <v>0</v>
      </c>
      <c r="X83" s="134">
        <f t="shared" si="18"/>
        <v>0</v>
      </c>
      <c r="Y83" s="134">
        <f t="shared" si="18"/>
        <v>0</v>
      </c>
      <c r="Z83" s="134">
        <f t="shared" si="18"/>
        <v>0</v>
      </c>
      <c r="AA83" s="134">
        <f t="shared" si="18"/>
        <v>0</v>
      </c>
      <c r="AB83" s="134">
        <f t="shared" si="18"/>
        <v>0</v>
      </c>
      <c r="AC83" s="134">
        <f t="shared" si="18"/>
        <v>0</v>
      </c>
      <c r="AD83" s="134">
        <f t="shared" si="18"/>
        <v>0</v>
      </c>
      <c r="AE83" s="134">
        <f t="shared" si="18"/>
        <v>0</v>
      </c>
      <c r="AF83" s="134">
        <f t="shared" si="18"/>
        <v>0</v>
      </c>
      <c r="AG83" s="134">
        <f t="shared" si="18"/>
        <v>0</v>
      </c>
      <c r="AH83" s="134">
        <f t="shared" si="18"/>
        <v>0</v>
      </c>
    </row>
    <row r="84" spans="1:34" s="6" customFormat="1" ht="24.6" hidden="1" customHeight="1" x14ac:dyDescent="0.2">
      <c r="A84" s="77" t="s">
        <v>711</v>
      </c>
      <c r="B84" s="80">
        <f>'Прил 10'!B83</f>
        <v>0</v>
      </c>
      <c r="C84" s="95">
        <f>'Прил 10'!C83</f>
        <v>0</v>
      </c>
      <c r="D84" s="92"/>
      <c r="E84" s="130">
        <f>'Прил 13'!G85</f>
        <v>0</v>
      </c>
      <c r="F84" s="130">
        <f>'Прил 13'!H85</f>
        <v>0</v>
      </c>
      <c r="G84" s="130">
        <f>'Прил 13'!I85</f>
        <v>0</v>
      </c>
      <c r="H84" s="130">
        <f>'Прил 13'!J85</f>
        <v>0</v>
      </c>
      <c r="I84" s="130">
        <f>'Прил 13'!K85</f>
        <v>0</v>
      </c>
      <c r="J84" s="106">
        <f>O84+T84+Y84+AD84</f>
        <v>0</v>
      </c>
      <c r="K84" s="106">
        <f>P84+U84+Z84+AE84</f>
        <v>0</v>
      </c>
      <c r="L84" s="106">
        <f>Q84+V84+AA84+AF84</f>
        <v>0</v>
      </c>
      <c r="M84" s="106">
        <f>R84+W84+AB84+AG84</f>
        <v>0</v>
      </c>
      <c r="N84" s="106">
        <f>S84+X84+AC84+AH84</f>
        <v>0</v>
      </c>
      <c r="O84" s="106">
        <f>'Прил 13'!N85</f>
        <v>0</v>
      </c>
      <c r="P84" s="106">
        <f>'Прил 13'!O85</f>
        <v>0</v>
      </c>
      <c r="Q84" s="106">
        <f>'Прил 13'!P85</f>
        <v>0</v>
      </c>
      <c r="R84" s="106">
        <f>'Прил 13'!Q85</f>
        <v>0</v>
      </c>
      <c r="S84" s="106">
        <f>'Прил 13'!R85</f>
        <v>0</v>
      </c>
      <c r="T84" s="106">
        <f>'Прил 13'!U85</f>
        <v>0</v>
      </c>
      <c r="U84" s="106">
        <f>'Прил 13'!V85</f>
        <v>0</v>
      </c>
      <c r="V84" s="106">
        <f>'Прил 13'!W85</f>
        <v>0</v>
      </c>
      <c r="W84" s="106">
        <f>'Прил 13'!X85</f>
        <v>0</v>
      </c>
      <c r="X84" s="106">
        <f>'Прил 13'!Y85</f>
        <v>0</v>
      </c>
      <c r="Y84" s="106">
        <f>'Прил 13'!AB85</f>
        <v>0</v>
      </c>
      <c r="Z84" s="106">
        <f>'Прил 13'!AC85</f>
        <v>0</v>
      </c>
      <c r="AA84" s="106">
        <f>'Прил 13'!AD85</f>
        <v>0</v>
      </c>
      <c r="AB84" s="106">
        <f>'Прил 13'!AE85</f>
        <v>0</v>
      </c>
      <c r="AC84" s="106">
        <f>'Прил 13'!AF85</f>
        <v>0</v>
      </c>
      <c r="AD84" s="106">
        <f>'Прил 13'!AI85</f>
        <v>0</v>
      </c>
      <c r="AE84" s="106">
        <f>'Прил 13'!AJ85</f>
        <v>0</v>
      </c>
      <c r="AF84" s="106">
        <f>'Прил 13'!AK85</f>
        <v>0</v>
      </c>
      <c r="AG84" s="106">
        <f>'Прил 13'!AL85</f>
        <v>0</v>
      </c>
      <c r="AH84" s="106">
        <f>'Прил 13'!AM85</f>
        <v>0</v>
      </c>
    </row>
    <row r="85" spans="1:34" s="6" customFormat="1" ht="12.75" hidden="1" x14ac:dyDescent="0.2">
      <c r="A85" s="77" t="s">
        <v>711</v>
      </c>
      <c r="B85" s="120"/>
      <c r="C85" s="95"/>
      <c r="D85" s="92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</row>
    <row r="86" spans="1:34" s="6" customFormat="1" ht="12.75" hidden="1" x14ac:dyDescent="0.2">
      <c r="A86" s="77" t="s">
        <v>85</v>
      </c>
      <c r="B86" s="122"/>
      <c r="C86" s="95"/>
      <c r="D86" s="92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</row>
    <row r="87" spans="1:34" s="6" customFormat="1" ht="40.15" hidden="1" customHeight="1" x14ac:dyDescent="0.2">
      <c r="A87" s="83" t="s">
        <v>716</v>
      </c>
      <c r="B87" s="84" t="s">
        <v>943</v>
      </c>
      <c r="C87" s="93" t="s">
        <v>36</v>
      </c>
      <c r="D87" s="92"/>
      <c r="E87" s="106">
        <f t="shared" ref="E87:R87" si="19">SUM(E88:E90)</f>
        <v>0</v>
      </c>
      <c r="F87" s="106">
        <f t="shared" si="19"/>
        <v>0</v>
      </c>
      <c r="G87" s="106">
        <f t="shared" si="19"/>
        <v>0</v>
      </c>
      <c r="H87" s="106">
        <f t="shared" si="19"/>
        <v>0</v>
      </c>
      <c r="I87" s="106">
        <f t="shared" si="19"/>
        <v>0</v>
      </c>
      <c r="J87" s="106">
        <f t="shared" si="19"/>
        <v>0</v>
      </c>
      <c r="K87" s="106">
        <f t="shared" si="19"/>
        <v>0</v>
      </c>
      <c r="L87" s="106">
        <f t="shared" si="19"/>
        <v>0</v>
      </c>
      <c r="M87" s="106">
        <f t="shared" si="19"/>
        <v>0</v>
      </c>
      <c r="N87" s="106">
        <f t="shared" si="19"/>
        <v>0</v>
      </c>
      <c r="O87" s="106">
        <f t="shared" si="19"/>
        <v>0</v>
      </c>
      <c r="P87" s="106">
        <f t="shared" si="19"/>
        <v>0</v>
      </c>
      <c r="Q87" s="106">
        <f t="shared" si="19"/>
        <v>0</v>
      </c>
      <c r="R87" s="106">
        <f t="shared" si="19"/>
        <v>0</v>
      </c>
      <c r="S87" s="106">
        <f t="shared" ref="S87:AH87" si="20">SUM(S88:S90)</f>
        <v>0</v>
      </c>
      <c r="T87" s="106">
        <f t="shared" si="20"/>
        <v>0</v>
      </c>
      <c r="U87" s="106">
        <f t="shared" si="20"/>
        <v>0</v>
      </c>
      <c r="V87" s="106">
        <f t="shared" si="20"/>
        <v>0</v>
      </c>
      <c r="W87" s="106">
        <f t="shared" si="20"/>
        <v>0</v>
      </c>
      <c r="X87" s="106">
        <f t="shared" si="20"/>
        <v>0</v>
      </c>
      <c r="Y87" s="106">
        <f t="shared" si="20"/>
        <v>0</v>
      </c>
      <c r="Z87" s="106">
        <f t="shared" si="20"/>
        <v>0</v>
      </c>
      <c r="AA87" s="106">
        <f t="shared" si="20"/>
        <v>0</v>
      </c>
      <c r="AB87" s="106">
        <f t="shared" si="20"/>
        <v>0</v>
      </c>
      <c r="AC87" s="106">
        <f t="shared" si="20"/>
        <v>0</v>
      </c>
      <c r="AD87" s="106">
        <f t="shared" si="20"/>
        <v>0</v>
      </c>
      <c r="AE87" s="106">
        <f t="shared" si="20"/>
        <v>0</v>
      </c>
      <c r="AF87" s="106">
        <f t="shared" si="20"/>
        <v>0</v>
      </c>
      <c r="AG87" s="106">
        <f t="shared" si="20"/>
        <v>0</v>
      </c>
      <c r="AH87" s="106">
        <f t="shared" si="20"/>
        <v>0</v>
      </c>
    </row>
    <row r="88" spans="1:34" s="6" customFormat="1" ht="12.75" hidden="1" x14ac:dyDescent="0.2">
      <c r="A88" s="77" t="s">
        <v>716</v>
      </c>
      <c r="B88" s="80" t="s">
        <v>922</v>
      </c>
      <c r="C88" s="93"/>
      <c r="D88" s="92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</row>
    <row r="89" spans="1:34" s="6" customFormat="1" ht="12.75" hidden="1" x14ac:dyDescent="0.2">
      <c r="A89" s="77" t="s">
        <v>716</v>
      </c>
      <c r="B89" s="80" t="s">
        <v>922</v>
      </c>
      <c r="C89" s="93"/>
      <c r="D89" s="92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</row>
    <row r="90" spans="1:34" s="6" customFormat="1" ht="12.75" hidden="1" x14ac:dyDescent="0.2">
      <c r="A90" s="77" t="s">
        <v>85</v>
      </c>
      <c r="B90" s="78" t="s">
        <v>85</v>
      </c>
      <c r="C90" s="93"/>
      <c r="D90" s="92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</row>
    <row r="91" spans="1:34" s="6" customFormat="1" ht="40.9" hidden="1" customHeight="1" x14ac:dyDescent="0.2">
      <c r="A91" s="81" t="s">
        <v>725</v>
      </c>
      <c r="B91" s="82" t="s">
        <v>944</v>
      </c>
      <c r="C91" s="82" t="s">
        <v>36</v>
      </c>
      <c r="D91" s="82"/>
      <c r="E91" s="82">
        <f t="shared" ref="E91:R91" si="21">E92+E101</f>
        <v>0</v>
      </c>
      <c r="F91" s="82">
        <f t="shared" si="21"/>
        <v>0</v>
      </c>
      <c r="G91" s="82">
        <f t="shared" si="21"/>
        <v>0</v>
      </c>
      <c r="H91" s="82">
        <f t="shared" si="21"/>
        <v>0</v>
      </c>
      <c r="I91" s="82">
        <f t="shared" si="21"/>
        <v>0</v>
      </c>
      <c r="J91" s="82">
        <f t="shared" si="21"/>
        <v>0</v>
      </c>
      <c r="K91" s="82">
        <f t="shared" si="21"/>
        <v>0</v>
      </c>
      <c r="L91" s="82">
        <f t="shared" si="21"/>
        <v>0</v>
      </c>
      <c r="M91" s="82">
        <f t="shared" si="21"/>
        <v>0</v>
      </c>
      <c r="N91" s="82">
        <f t="shared" si="21"/>
        <v>0</v>
      </c>
      <c r="O91" s="82">
        <f t="shared" si="21"/>
        <v>0</v>
      </c>
      <c r="P91" s="82">
        <f t="shared" si="21"/>
        <v>0</v>
      </c>
      <c r="Q91" s="82">
        <f t="shared" si="21"/>
        <v>0</v>
      </c>
      <c r="R91" s="82">
        <f t="shared" si="21"/>
        <v>0</v>
      </c>
      <c r="S91" s="82">
        <f t="shared" ref="S91:AH91" si="22">S92+S101</f>
        <v>0</v>
      </c>
      <c r="T91" s="82">
        <f t="shared" si="22"/>
        <v>0</v>
      </c>
      <c r="U91" s="82">
        <f t="shared" si="22"/>
        <v>0</v>
      </c>
      <c r="V91" s="82">
        <f t="shared" si="22"/>
        <v>0</v>
      </c>
      <c r="W91" s="82">
        <f t="shared" si="22"/>
        <v>0</v>
      </c>
      <c r="X91" s="82">
        <f t="shared" si="22"/>
        <v>0</v>
      </c>
      <c r="Y91" s="82">
        <f t="shared" si="22"/>
        <v>0</v>
      </c>
      <c r="Z91" s="82">
        <f t="shared" si="22"/>
        <v>0</v>
      </c>
      <c r="AA91" s="82">
        <f t="shared" si="22"/>
        <v>0</v>
      </c>
      <c r="AB91" s="82">
        <f t="shared" si="22"/>
        <v>0</v>
      </c>
      <c r="AC91" s="82">
        <f t="shared" si="22"/>
        <v>0</v>
      </c>
      <c r="AD91" s="82">
        <f t="shared" si="22"/>
        <v>0</v>
      </c>
      <c r="AE91" s="82">
        <f t="shared" si="22"/>
        <v>0</v>
      </c>
      <c r="AF91" s="82">
        <f t="shared" si="22"/>
        <v>0</v>
      </c>
      <c r="AG91" s="82">
        <f t="shared" si="22"/>
        <v>0</v>
      </c>
      <c r="AH91" s="82">
        <f t="shared" si="22"/>
        <v>0</v>
      </c>
    </row>
    <row r="92" spans="1:34" s="6" customFormat="1" ht="25.5" hidden="1" x14ac:dyDescent="0.2">
      <c r="A92" s="83" t="s">
        <v>945</v>
      </c>
      <c r="B92" s="84" t="s">
        <v>0</v>
      </c>
      <c r="C92" s="93" t="s">
        <v>36</v>
      </c>
      <c r="D92" s="92"/>
      <c r="E92" s="134">
        <f t="shared" ref="E92:R92" si="23">SUM(E93:E100)</f>
        <v>0</v>
      </c>
      <c r="F92" s="134">
        <f t="shared" si="23"/>
        <v>0</v>
      </c>
      <c r="G92" s="134">
        <f t="shared" si="23"/>
        <v>0</v>
      </c>
      <c r="H92" s="134">
        <f t="shared" si="23"/>
        <v>0</v>
      </c>
      <c r="I92" s="134">
        <f t="shared" si="23"/>
        <v>0</v>
      </c>
      <c r="J92" s="134">
        <f t="shared" si="23"/>
        <v>0</v>
      </c>
      <c r="K92" s="134">
        <f t="shared" si="23"/>
        <v>0</v>
      </c>
      <c r="L92" s="134">
        <f t="shared" si="23"/>
        <v>0</v>
      </c>
      <c r="M92" s="134">
        <f t="shared" si="23"/>
        <v>0</v>
      </c>
      <c r="N92" s="134">
        <f t="shared" si="23"/>
        <v>0</v>
      </c>
      <c r="O92" s="134">
        <f t="shared" si="23"/>
        <v>0</v>
      </c>
      <c r="P92" s="134">
        <f t="shared" si="23"/>
        <v>0</v>
      </c>
      <c r="Q92" s="134">
        <f t="shared" si="23"/>
        <v>0</v>
      </c>
      <c r="R92" s="134">
        <f t="shared" si="23"/>
        <v>0</v>
      </c>
      <c r="S92" s="134">
        <f t="shared" ref="S92:AH92" si="24">SUM(S93:S100)</f>
        <v>0</v>
      </c>
      <c r="T92" s="134">
        <f t="shared" si="24"/>
        <v>0</v>
      </c>
      <c r="U92" s="134">
        <f t="shared" si="24"/>
        <v>0</v>
      </c>
      <c r="V92" s="134">
        <f t="shared" si="24"/>
        <v>0</v>
      </c>
      <c r="W92" s="134">
        <f t="shared" si="24"/>
        <v>0</v>
      </c>
      <c r="X92" s="134">
        <f t="shared" si="24"/>
        <v>0</v>
      </c>
      <c r="Y92" s="134">
        <f t="shared" si="24"/>
        <v>0</v>
      </c>
      <c r="Z92" s="134">
        <f t="shared" si="24"/>
        <v>0</v>
      </c>
      <c r="AA92" s="134">
        <f t="shared" si="24"/>
        <v>0</v>
      </c>
      <c r="AB92" s="134">
        <f t="shared" si="24"/>
        <v>0</v>
      </c>
      <c r="AC92" s="134">
        <f t="shared" si="24"/>
        <v>0</v>
      </c>
      <c r="AD92" s="134">
        <f t="shared" si="24"/>
        <v>0</v>
      </c>
      <c r="AE92" s="134">
        <f t="shared" si="24"/>
        <v>0</v>
      </c>
      <c r="AF92" s="134">
        <f t="shared" si="24"/>
        <v>0</v>
      </c>
      <c r="AG92" s="134">
        <f t="shared" si="24"/>
        <v>0</v>
      </c>
      <c r="AH92" s="134">
        <f t="shared" si="24"/>
        <v>0</v>
      </c>
    </row>
    <row r="93" spans="1:34" s="6" customFormat="1" ht="12.75" hidden="1" x14ac:dyDescent="0.2">
      <c r="A93" s="77" t="s">
        <v>945</v>
      </c>
      <c r="B93" s="80">
        <f>'Прил 10'!B92</f>
        <v>0</v>
      </c>
      <c r="C93" s="95">
        <f>'Прил 10'!C92</f>
        <v>0</v>
      </c>
      <c r="D93" s="92"/>
      <c r="E93" s="131">
        <f>'Прил 13'!G94</f>
        <v>0</v>
      </c>
      <c r="F93" s="131">
        <f>'Прил 13'!H94</f>
        <v>0</v>
      </c>
      <c r="G93" s="131">
        <f>'Прил 13'!I94</f>
        <v>0</v>
      </c>
      <c r="H93" s="131">
        <f>'Прил 13'!J94</f>
        <v>0</v>
      </c>
      <c r="I93" s="131">
        <f>'Прил 13'!K94</f>
        <v>0</v>
      </c>
      <c r="J93" s="106">
        <f t="shared" ref="J93:J100" si="25">O93+T93+Y93+AD93</f>
        <v>0</v>
      </c>
      <c r="K93" s="106">
        <f t="shared" ref="K93:K100" si="26">P93+U93+Z93+AE93</f>
        <v>0</v>
      </c>
      <c r="L93" s="106">
        <f t="shared" ref="L93:L100" si="27">Q93+V93+AA93+AF93</f>
        <v>0</v>
      </c>
      <c r="M93" s="106">
        <f t="shared" ref="M93:M100" si="28">R93+W93+AB93+AG93</f>
        <v>0</v>
      </c>
      <c r="N93" s="106">
        <f t="shared" ref="N93:N100" si="29">S93+X93+AC93+AH93</f>
        <v>0</v>
      </c>
      <c r="O93" s="106">
        <f>'Прил 13'!N94</f>
        <v>0</v>
      </c>
      <c r="P93" s="106">
        <f>'Прил 13'!O94</f>
        <v>0</v>
      </c>
      <c r="Q93" s="106">
        <f>'Прил 13'!P94</f>
        <v>0</v>
      </c>
      <c r="R93" s="106">
        <f>'Прил 13'!Q94</f>
        <v>0</v>
      </c>
      <c r="S93" s="106">
        <f>'Прил 13'!R94</f>
        <v>0</v>
      </c>
      <c r="T93" s="106">
        <f>'Прил 13'!U94</f>
        <v>0</v>
      </c>
      <c r="U93" s="106">
        <f>'Прил 13'!V94</f>
        <v>0</v>
      </c>
      <c r="V93" s="106">
        <f>'Прил 13'!W94</f>
        <v>0</v>
      </c>
      <c r="W93" s="106">
        <f>'Прил 13'!X94</f>
        <v>0</v>
      </c>
      <c r="X93" s="106">
        <f>'Прил 13'!Y94</f>
        <v>0</v>
      </c>
      <c r="Y93" s="106">
        <f>'Прил 13'!AB94</f>
        <v>0</v>
      </c>
      <c r="Z93" s="106">
        <f>'Прил 13'!AC94</f>
        <v>0</v>
      </c>
      <c r="AA93" s="106">
        <f>'Прил 13'!AD94</f>
        <v>0</v>
      </c>
      <c r="AB93" s="106">
        <f>'Прил 13'!AE94</f>
        <v>0</v>
      </c>
      <c r="AC93" s="106">
        <f>'Прил 13'!AF94</f>
        <v>0</v>
      </c>
      <c r="AD93" s="106">
        <f>'Прил 13'!AI94</f>
        <v>0</v>
      </c>
      <c r="AE93" s="106">
        <f>'Прил 13'!AJ94</f>
        <v>0</v>
      </c>
      <c r="AF93" s="106">
        <f>'Прил 13'!AK94</f>
        <v>0</v>
      </c>
      <c r="AG93" s="106">
        <f>'Прил 13'!AL94</f>
        <v>0</v>
      </c>
      <c r="AH93" s="106">
        <f>'Прил 13'!AM94</f>
        <v>0</v>
      </c>
    </row>
    <row r="94" spans="1:34" s="6" customFormat="1" ht="12.75" hidden="1" x14ac:dyDescent="0.2">
      <c r="A94" s="77" t="s">
        <v>945</v>
      </c>
      <c r="B94" s="80">
        <f>'Прил 10'!B93</f>
        <v>0</v>
      </c>
      <c r="C94" s="95">
        <f>'Прил 10'!C93</f>
        <v>0</v>
      </c>
      <c r="D94" s="92"/>
      <c r="E94" s="131">
        <f>'Прил 13'!G95</f>
        <v>0</v>
      </c>
      <c r="F94" s="131">
        <f>'Прил 13'!H95</f>
        <v>0</v>
      </c>
      <c r="G94" s="131">
        <f>'Прил 13'!I95</f>
        <v>0</v>
      </c>
      <c r="H94" s="131">
        <f>'Прил 13'!J95</f>
        <v>0</v>
      </c>
      <c r="I94" s="131">
        <f>'Прил 13'!K95</f>
        <v>0</v>
      </c>
      <c r="J94" s="106">
        <f t="shared" si="25"/>
        <v>0</v>
      </c>
      <c r="K94" s="106">
        <f t="shared" si="26"/>
        <v>0</v>
      </c>
      <c r="L94" s="106">
        <f t="shared" si="27"/>
        <v>0</v>
      </c>
      <c r="M94" s="106">
        <f t="shared" si="28"/>
        <v>0</v>
      </c>
      <c r="N94" s="106">
        <f t="shared" si="29"/>
        <v>0</v>
      </c>
      <c r="O94" s="106">
        <f>'Прил 13'!N95</f>
        <v>0</v>
      </c>
      <c r="P94" s="106">
        <f>'Прил 13'!O95</f>
        <v>0</v>
      </c>
      <c r="Q94" s="106">
        <f>'Прил 13'!P95</f>
        <v>0</v>
      </c>
      <c r="R94" s="106">
        <f>'Прил 13'!Q95</f>
        <v>0</v>
      </c>
      <c r="S94" s="106">
        <f>'Прил 13'!R95</f>
        <v>0</v>
      </c>
      <c r="T94" s="106">
        <f>'Прил 13'!U95</f>
        <v>0</v>
      </c>
      <c r="U94" s="106">
        <f>'Прил 13'!V95</f>
        <v>0</v>
      </c>
      <c r="V94" s="106">
        <f>'Прил 13'!W95</f>
        <v>0</v>
      </c>
      <c r="W94" s="106">
        <f>'Прил 13'!X95</f>
        <v>0</v>
      </c>
      <c r="X94" s="106">
        <f>'Прил 13'!Y95</f>
        <v>0</v>
      </c>
      <c r="Y94" s="106">
        <f>'Прил 13'!AB95</f>
        <v>0</v>
      </c>
      <c r="Z94" s="106">
        <f>'Прил 13'!AC95</f>
        <v>0</v>
      </c>
      <c r="AA94" s="106">
        <f>'Прил 13'!AD95</f>
        <v>0</v>
      </c>
      <c r="AB94" s="106">
        <f>'Прил 13'!AE95</f>
        <v>0</v>
      </c>
      <c r="AC94" s="106">
        <f>'Прил 13'!AF95</f>
        <v>0</v>
      </c>
      <c r="AD94" s="106">
        <f>'Прил 13'!AI95</f>
        <v>0</v>
      </c>
      <c r="AE94" s="106">
        <f>'Прил 13'!AJ95</f>
        <v>0</v>
      </c>
      <c r="AF94" s="106">
        <f>'Прил 13'!AK95</f>
        <v>0</v>
      </c>
      <c r="AG94" s="106">
        <f>'Прил 13'!AL95</f>
        <v>0</v>
      </c>
      <c r="AH94" s="106">
        <f>'Прил 13'!AM95</f>
        <v>0</v>
      </c>
    </row>
    <row r="95" spans="1:34" s="6" customFormat="1" ht="12.75" hidden="1" x14ac:dyDescent="0.2">
      <c r="A95" s="77" t="s">
        <v>945</v>
      </c>
      <c r="B95" s="80">
        <f>'Прил 10'!B94</f>
        <v>0</v>
      </c>
      <c r="C95" s="95">
        <f>'Прил 10'!C94</f>
        <v>0</v>
      </c>
      <c r="D95" s="92"/>
      <c r="E95" s="131">
        <f>'Прил 13'!G96</f>
        <v>0</v>
      </c>
      <c r="F95" s="131">
        <f>'Прил 13'!H96</f>
        <v>0</v>
      </c>
      <c r="G95" s="131">
        <f>'Прил 13'!I96</f>
        <v>0</v>
      </c>
      <c r="H95" s="131">
        <f>'Прил 13'!J96</f>
        <v>0</v>
      </c>
      <c r="I95" s="131">
        <f>'Прил 13'!K96</f>
        <v>0</v>
      </c>
      <c r="J95" s="106">
        <f t="shared" si="25"/>
        <v>0</v>
      </c>
      <c r="K95" s="106">
        <f t="shared" si="26"/>
        <v>0</v>
      </c>
      <c r="L95" s="106">
        <f t="shared" si="27"/>
        <v>0</v>
      </c>
      <c r="M95" s="106">
        <f t="shared" si="28"/>
        <v>0</v>
      </c>
      <c r="N95" s="106">
        <f t="shared" si="29"/>
        <v>0</v>
      </c>
      <c r="O95" s="106">
        <f>'Прил 13'!N96</f>
        <v>0</v>
      </c>
      <c r="P95" s="106">
        <f>'Прил 13'!O96</f>
        <v>0</v>
      </c>
      <c r="Q95" s="106">
        <f>'Прил 13'!P96</f>
        <v>0</v>
      </c>
      <c r="R95" s="106">
        <f>'Прил 13'!Q96</f>
        <v>0</v>
      </c>
      <c r="S95" s="106">
        <f>'Прил 13'!R96</f>
        <v>0</v>
      </c>
      <c r="T95" s="106">
        <f>'Прил 13'!U96</f>
        <v>0</v>
      </c>
      <c r="U95" s="106">
        <f>'Прил 13'!V96</f>
        <v>0</v>
      </c>
      <c r="V95" s="106">
        <f>'Прил 13'!W96</f>
        <v>0</v>
      </c>
      <c r="W95" s="106">
        <f>'Прил 13'!X96</f>
        <v>0</v>
      </c>
      <c r="X95" s="106">
        <f>'Прил 13'!Y96</f>
        <v>0</v>
      </c>
      <c r="Y95" s="106">
        <f>'Прил 13'!AB96</f>
        <v>0</v>
      </c>
      <c r="Z95" s="106">
        <f>'Прил 13'!AC96</f>
        <v>0</v>
      </c>
      <c r="AA95" s="106">
        <f>'Прил 13'!AD96</f>
        <v>0</v>
      </c>
      <c r="AB95" s="106">
        <f>'Прил 13'!AE96</f>
        <v>0</v>
      </c>
      <c r="AC95" s="106">
        <f>'Прил 13'!AF96</f>
        <v>0</v>
      </c>
      <c r="AD95" s="106">
        <f>'Прил 13'!AI96</f>
        <v>0</v>
      </c>
      <c r="AE95" s="106">
        <f>'Прил 13'!AJ96</f>
        <v>0</v>
      </c>
      <c r="AF95" s="106">
        <f>'Прил 13'!AK96</f>
        <v>0</v>
      </c>
      <c r="AG95" s="106">
        <f>'Прил 13'!AL96</f>
        <v>0</v>
      </c>
      <c r="AH95" s="106">
        <f>'Прил 13'!AM96</f>
        <v>0</v>
      </c>
    </row>
    <row r="96" spans="1:34" s="6" customFormat="1" ht="12.75" hidden="1" x14ac:dyDescent="0.2">
      <c r="A96" s="77" t="s">
        <v>945</v>
      </c>
      <c r="B96" s="80">
        <f>'Прил 10'!B95</f>
        <v>0</v>
      </c>
      <c r="C96" s="95">
        <f>'Прил 10'!C95</f>
        <v>0</v>
      </c>
      <c r="D96" s="92"/>
      <c r="E96" s="131">
        <f>'Прил 13'!G97</f>
        <v>0</v>
      </c>
      <c r="F96" s="131">
        <f>'Прил 13'!H97</f>
        <v>0</v>
      </c>
      <c r="G96" s="131">
        <f>'Прил 13'!I97</f>
        <v>0</v>
      </c>
      <c r="H96" s="131">
        <f>'Прил 13'!J97</f>
        <v>0</v>
      </c>
      <c r="I96" s="131">
        <f>'Прил 13'!K97</f>
        <v>0</v>
      </c>
      <c r="J96" s="106">
        <f t="shared" si="25"/>
        <v>0</v>
      </c>
      <c r="K96" s="106">
        <f t="shared" si="26"/>
        <v>0</v>
      </c>
      <c r="L96" s="106">
        <f t="shared" si="27"/>
        <v>0</v>
      </c>
      <c r="M96" s="106">
        <f t="shared" si="28"/>
        <v>0</v>
      </c>
      <c r="N96" s="106">
        <f t="shared" si="29"/>
        <v>0</v>
      </c>
      <c r="O96" s="106">
        <f>'Прил 13'!N97</f>
        <v>0</v>
      </c>
      <c r="P96" s="106">
        <f>'Прил 13'!O97</f>
        <v>0</v>
      </c>
      <c r="Q96" s="106">
        <f>'Прил 13'!P97</f>
        <v>0</v>
      </c>
      <c r="R96" s="106">
        <f>'Прил 13'!Q97</f>
        <v>0</v>
      </c>
      <c r="S96" s="106">
        <f>'Прил 13'!R97</f>
        <v>0</v>
      </c>
      <c r="T96" s="106">
        <f>'Прил 13'!U97</f>
        <v>0</v>
      </c>
      <c r="U96" s="106">
        <f>'Прил 13'!V97</f>
        <v>0</v>
      </c>
      <c r="V96" s="106">
        <f>'Прил 13'!W97</f>
        <v>0</v>
      </c>
      <c r="W96" s="106">
        <f>'Прил 13'!X97</f>
        <v>0</v>
      </c>
      <c r="X96" s="106">
        <f>'Прил 13'!Y97</f>
        <v>0</v>
      </c>
      <c r="Y96" s="106">
        <f>'Прил 13'!AB97</f>
        <v>0</v>
      </c>
      <c r="Z96" s="106">
        <f>'Прил 13'!AC97</f>
        <v>0</v>
      </c>
      <c r="AA96" s="106">
        <f>'Прил 13'!AD97</f>
        <v>0</v>
      </c>
      <c r="AB96" s="106">
        <f>'Прил 13'!AE97</f>
        <v>0</v>
      </c>
      <c r="AC96" s="106">
        <f>'Прил 13'!AF97</f>
        <v>0</v>
      </c>
      <c r="AD96" s="106">
        <f>'Прил 13'!AI97</f>
        <v>0</v>
      </c>
      <c r="AE96" s="106">
        <f>'Прил 13'!AJ97</f>
        <v>0</v>
      </c>
      <c r="AF96" s="106">
        <f>'Прил 13'!AK97</f>
        <v>0</v>
      </c>
      <c r="AG96" s="106">
        <f>'Прил 13'!AL97</f>
        <v>0</v>
      </c>
      <c r="AH96" s="106">
        <f>'Прил 13'!AM97</f>
        <v>0</v>
      </c>
    </row>
    <row r="97" spans="1:34" s="6" customFormat="1" ht="12.75" hidden="1" x14ac:dyDescent="0.2">
      <c r="A97" s="77" t="s">
        <v>945</v>
      </c>
      <c r="B97" s="80">
        <f>'Прил 10'!B96</f>
        <v>0</v>
      </c>
      <c r="C97" s="95">
        <f>'Прил 10'!C96</f>
        <v>0</v>
      </c>
      <c r="D97" s="92"/>
      <c r="E97" s="131">
        <f>'Прил 13'!G98</f>
        <v>0</v>
      </c>
      <c r="F97" s="131">
        <f>'Прил 13'!H98</f>
        <v>0</v>
      </c>
      <c r="G97" s="131">
        <f>'Прил 13'!I98</f>
        <v>0</v>
      </c>
      <c r="H97" s="131">
        <f>'Прил 13'!J98</f>
        <v>0</v>
      </c>
      <c r="I97" s="131">
        <f>'Прил 13'!K98</f>
        <v>0</v>
      </c>
      <c r="J97" s="106">
        <f t="shared" si="25"/>
        <v>0</v>
      </c>
      <c r="K97" s="106">
        <f t="shared" si="26"/>
        <v>0</v>
      </c>
      <c r="L97" s="106">
        <f t="shared" si="27"/>
        <v>0</v>
      </c>
      <c r="M97" s="106">
        <f t="shared" si="28"/>
        <v>0</v>
      </c>
      <c r="N97" s="106">
        <f t="shared" si="29"/>
        <v>0</v>
      </c>
      <c r="O97" s="106">
        <f>'Прил 13'!N98</f>
        <v>0</v>
      </c>
      <c r="P97" s="106">
        <f>'Прил 13'!O98</f>
        <v>0</v>
      </c>
      <c r="Q97" s="106">
        <f>'Прил 13'!P98</f>
        <v>0</v>
      </c>
      <c r="R97" s="106">
        <f>'Прил 13'!Q98</f>
        <v>0</v>
      </c>
      <c r="S97" s="106">
        <f>'Прил 13'!R98</f>
        <v>0</v>
      </c>
      <c r="T97" s="106">
        <f>'Прил 13'!U98</f>
        <v>0</v>
      </c>
      <c r="U97" s="106">
        <f>'Прил 13'!V98</f>
        <v>0</v>
      </c>
      <c r="V97" s="106">
        <f>'Прил 13'!W98</f>
        <v>0</v>
      </c>
      <c r="W97" s="106">
        <f>'Прил 13'!X98</f>
        <v>0</v>
      </c>
      <c r="X97" s="106">
        <f>'Прил 13'!Y98</f>
        <v>0</v>
      </c>
      <c r="Y97" s="106">
        <f>'Прил 13'!AB98</f>
        <v>0</v>
      </c>
      <c r="Z97" s="106">
        <f>'Прил 13'!AC98</f>
        <v>0</v>
      </c>
      <c r="AA97" s="106">
        <f>'Прил 13'!AD98</f>
        <v>0</v>
      </c>
      <c r="AB97" s="106">
        <f>'Прил 13'!AE98</f>
        <v>0</v>
      </c>
      <c r="AC97" s="106">
        <f>'Прил 13'!AF98</f>
        <v>0</v>
      </c>
      <c r="AD97" s="106">
        <f>'Прил 13'!AI98</f>
        <v>0</v>
      </c>
      <c r="AE97" s="106">
        <f>'Прил 13'!AJ98</f>
        <v>0</v>
      </c>
      <c r="AF97" s="106">
        <f>'Прил 13'!AK98</f>
        <v>0</v>
      </c>
      <c r="AG97" s="106">
        <f>'Прил 13'!AL98</f>
        <v>0</v>
      </c>
      <c r="AH97" s="106">
        <f>'Прил 13'!AM98</f>
        <v>0</v>
      </c>
    </row>
    <row r="98" spans="1:34" s="6" customFormat="1" ht="12.75" hidden="1" x14ac:dyDescent="0.2">
      <c r="A98" s="77" t="s">
        <v>945</v>
      </c>
      <c r="B98" s="80">
        <f>'Прил 10'!B97</f>
        <v>0</v>
      </c>
      <c r="C98" s="95">
        <f>'Прил 10'!C97</f>
        <v>0</v>
      </c>
      <c r="D98" s="92"/>
      <c r="E98" s="131">
        <f>'Прил 13'!G99</f>
        <v>0</v>
      </c>
      <c r="F98" s="131">
        <f>'Прил 13'!H99</f>
        <v>0</v>
      </c>
      <c r="G98" s="131">
        <f>'Прил 13'!I99</f>
        <v>0</v>
      </c>
      <c r="H98" s="131">
        <f>'Прил 13'!J99</f>
        <v>0</v>
      </c>
      <c r="I98" s="131">
        <f>'Прил 13'!K99</f>
        <v>0</v>
      </c>
      <c r="J98" s="106">
        <f t="shared" si="25"/>
        <v>0</v>
      </c>
      <c r="K98" s="106">
        <f t="shared" si="26"/>
        <v>0</v>
      </c>
      <c r="L98" s="106">
        <f t="shared" si="27"/>
        <v>0</v>
      </c>
      <c r="M98" s="106">
        <f t="shared" si="28"/>
        <v>0</v>
      </c>
      <c r="N98" s="106">
        <f t="shared" si="29"/>
        <v>0</v>
      </c>
      <c r="O98" s="106">
        <f>'Прил 13'!N99</f>
        <v>0</v>
      </c>
      <c r="P98" s="106">
        <f>'Прил 13'!O99</f>
        <v>0</v>
      </c>
      <c r="Q98" s="106">
        <f>'Прил 13'!P99</f>
        <v>0</v>
      </c>
      <c r="R98" s="106">
        <f>'Прил 13'!Q99</f>
        <v>0</v>
      </c>
      <c r="S98" s="106">
        <f>'Прил 13'!R99</f>
        <v>0</v>
      </c>
      <c r="T98" s="106">
        <f>'Прил 13'!U99</f>
        <v>0</v>
      </c>
      <c r="U98" s="106">
        <f>'Прил 13'!V99</f>
        <v>0</v>
      </c>
      <c r="V98" s="106">
        <f>'Прил 13'!W99</f>
        <v>0</v>
      </c>
      <c r="W98" s="106">
        <f>'Прил 13'!X99</f>
        <v>0</v>
      </c>
      <c r="X98" s="106">
        <f>'Прил 13'!Y99</f>
        <v>0</v>
      </c>
      <c r="Y98" s="106">
        <f>'Прил 13'!AB99</f>
        <v>0</v>
      </c>
      <c r="Z98" s="106">
        <f>'Прил 13'!AC99</f>
        <v>0</v>
      </c>
      <c r="AA98" s="106">
        <f>'Прил 13'!AD99</f>
        <v>0</v>
      </c>
      <c r="AB98" s="106">
        <f>'Прил 13'!AE99</f>
        <v>0</v>
      </c>
      <c r="AC98" s="106">
        <f>'Прил 13'!AF99</f>
        <v>0</v>
      </c>
      <c r="AD98" s="106">
        <f>'Прил 13'!AI99</f>
        <v>0</v>
      </c>
      <c r="AE98" s="106">
        <f>'Прил 13'!AJ99</f>
        <v>0</v>
      </c>
      <c r="AF98" s="106">
        <f>'Прил 13'!AK99</f>
        <v>0</v>
      </c>
      <c r="AG98" s="106">
        <f>'Прил 13'!AL99</f>
        <v>0</v>
      </c>
      <c r="AH98" s="106">
        <f>'Прил 13'!AM99</f>
        <v>0</v>
      </c>
    </row>
    <row r="99" spans="1:34" s="6" customFormat="1" ht="12.75" hidden="1" x14ac:dyDescent="0.2">
      <c r="A99" s="77" t="s">
        <v>945</v>
      </c>
      <c r="B99" s="80">
        <f>'Прил 10'!B98</f>
        <v>0</v>
      </c>
      <c r="C99" s="95">
        <f>'Прил 10'!C98</f>
        <v>0</v>
      </c>
      <c r="D99" s="92"/>
      <c r="E99" s="131">
        <f>'Прил 13'!G100</f>
        <v>0</v>
      </c>
      <c r="F99" s="131">
        <f>'Прил 13'!H100</f>
        <v>0</v>
      </c>
      <c r="G99" s="131">
        <f>'Прил 13'!I100</f>
        <v>0</v>
      </c>
      <c r="H99" s="131">
        <f>'Прил 13'!J100</f>
        <v>0</v>
      </c>
      <c r="I99" s="131">
        <f>'Прил 13'!K100</f>
        <v>0</v>
      </c>
      <c r="J99" s="106">
        <f t="shared" si="25"/>
        <v>0</v>
      </c>
      <c r="K99" s="106">
        <f t="shared" si="26"/>
        <v>0</v>
      </c>
      <c r="L99" s="106">
        <f t="shared" si="27"/>
        <v>0</v>
      </c>
      <c r="M99" s="106">
        <f t="shared" si="28"/>
        <v>0</v>
      </c>
      <c r="N99" s="106">
        <f t="shared" si="29"/>
        <v>0</v>
      </c>
      <c r="O99" s="106">
        <f>'Прил 13'!N100</f>
        <v>0</v>
      </c>
      <c r="P99" s="106">
        <f>'Прил 13'!O100</f>
        <v>0</v>
      </c>
      <c r="Q99" s="106">
        <f>'Прил 13'!P100</f>
        <v>0</v>
      </c>
      <c r="R99" s="106">
        <f>'Прил 13'!Q100</f>
        <v>0</v>
      </c>
      <c r="S99" s="106">
        <f>'Прил 13'!R100</f>
        <v>0</v>
      </c>
      <c r="T99" s="106">
        <f>'Прил 13'!U100</f>
        <v>0</v>
      </c>
      <c r="U99" s="106">
        <f>'Прил 13'!V100</f>
        <v>0</v>
      </c>
      <c r="V99" s="106">
        <f>'Прил 13'!W100</f>
        <v>0</v>
      </c>
      <c r="W99" s="106">
        <f>'Прил 13'!X100</f>
        <v>0</v>
      </c>
      <c r="X99" s="106">
        <f>'Прил 13'!Y100</f>
        <v>0</v>
      </c>
      <c r="Y99" s="106">
        <f>'Прил 13'!AB100</f>
        <v>0</v>
      </c>
      <c r="Z99" s="106">
        <f>'Прил 13'!AC100</f>
        <v>0</v>
      </c>
      <c r="AA99" s="106">
        <f>'Прил 13'!AD100</f>
        <v>0</v>
      </c>
      <c r="AB99" s="106">
        <f>'Прил 13'!AE100</f>
        <v>0</v>
      </c>
      <c r="AC99" s="106">
        <f>'Прил 13'!AF100</f>
        <v>0</v>
      </c>
      <c r="AD99" s="106">
        <f>'Прил 13'!AI100</f>
        <v>0</v>
      </c>
      <c r="AE99" s="106">
        <f>'Прил 13'!AJ100</f>
        <v>0</v>
      </c>
      <c r="AF99" s="106">
        <f>'Прил 13'!AK100</f>
        <v>0</v>
      </c>
      <c r="AG99" s="106">
        <f>'Прил 13'!AL100</f>
        <v>0</v>
      </c>
      <c r="AH99" s="106">
        <f>'Прил 13'!AM100</f>
        <v>0</v>
      </c>
    </row>
    <row r="100" spans="1:34" s="6" customFormat="1" ht="12.75" hidden="1" x14ac:dyDescent="0.2">
      <c r="A100" s="77" t="s">
        <v>945</v>
      </c>
      <c r="B100" s="80">
        <f>'Прил 10'!B99</f>
        <v>0</v>
      </c>
      <c r="C100" s="95">
        <f>'Прил 10'!C99</f>
        <v>0</v>
      </c>
      <c r="D100" s="92"/>
      <c r="E100" s="131">
        <f>'Прил 13'!G101</f>
        <v>0</v>
      </c>
      <c r="F100" s="131">
        <f>'Прил 13'!H101</f>
        <v>0</v>
      </c>
      <c r="G100" s="131">
        <f>'Прил 13'!I101</f>
        <v>0</v>
      </c>
      <c r="H100" s="131">
        <f>'Прил 13'!J101</f>
        <v>0</v>
      </c>
      <c r="I100" s="131">
        <f>'Прил 13'!K101</f>
        <v>0</v>
      </c>
      <c r="J100" s="106">
        <f t="shared" si="25"/>
        <v>0</v>
      </c>
      <c r="K100" s="106">
        <f t="shared" si="26"/>
        <v>0</v>
      </c>
      <c r="L100" s="106">
        <f t="shared" si="27"/>
        <v>0</v>
      </c>
      <c r="M100" s="106">
        <f t="shared" si="28"/>
        <v>0</v>
      </c>
      <c r="N100" s="106">
        <f t="shared" si="29"/>
        <v>0</v>
      </c>
      <c r="O100" s="106">
        <f>'Прил 13'!N101</f>
        <v>0</v>
      </c>
      <c r="P100" s="106">
        <f>'Прил 13'!O101</f>
        <v>0</v>
      </c>
      <c r="Q100" s="106">
        <f>'Прил 13'!P101</f>
        <v>0</v>
      </c>
      <c r="R100" s="106">
        <f>'Прил 13'!Q101</f>
        <v>0</v>
      </c>
      <c r="S100" s="106">
        <f>'Прил 13'!R101</f>
        <v>0</v>
      </c>
      <c r="T100" s="106">
        <f>'Прил 13'!U101</f>
        <v>0</v>
      </c>
      <c r="U100" s="106">
        <f>'Прил 13'!V101</f>
        <v>0</v>
      </c>
      <c r="V100" s="106">
        <f>'Прил 13'!W101</f>
        <v>0</v>
      </c>
      <c r="W100" s="106">
        <f>'Прил 13'!X101</f>
        <v>0</v>
      </c>
      <c r="X100" s="106">
        <f>'Прил 13'!Y101</f>
        <v>0</v>
      </c>
      <c r="Y100" s="106">
        <f>'Прил 13'!AB101</f>
        <v>0</v>
      </c>
      <c r="Z100" s="106">
        <f>'Прил 13'!AC101</f>
        <v>0</v>
      </c>
      <c r="AA100" s="106">
        <f>'Прил 13'!AD101</f>
        <v>0</v>
      </c>
      <c r="AB100" s="106">
        <f>'Прил 13'!AE101</f>
        <v>0</v>
      </c>
      <c r="AC100" s="106">
        <f>'Прил 13'!AF101</f>
        <v>0</v>
      </c>
      <c r="AD100" s="106">
        <f>'Прил 13'!AI101</f>
        <v>0</v>
      </c>
      <c r="AE100" s="106">
        <f>'Прил 13'!AJ101</f>
        <v>0</v>
      </c>
      <c r="AF100" s="106">
        <f>'Прил 13'!AK101</f>
        <v>0</v>
      </c>
      <c r="AG100" s="106">
        <f>'Прил 13'!AL101</f>
        <v>0</v>
      </c>
      <c r="AH100" s="106">
        <f>'Прил 13'!AM101</f>
        <v>0</v>
      </c>
    </row>
    <row r="101" spans="1:34" s="6" customFormat="1" ht="31.9" hidden="1" customHeight="1" x14ac:dyDescent="0.2">
      <c r="A101" s="83" t="s">
        <v>1</v>
      </c>
      <c r="B101" s="84" t="s">
        <v>2</v>
      </c>
      <c r="C101" s="93" t="s">
        <v>36</v>
      </c>
      <c r="D101" s="92"/>
      <c r="E101" s="106">
        <f t="shared" ref="E101:R101" si="30">SUM(E102:E104)</f>
        <v>0</v>
      </c>
      <c r="F101" s="106">
        <f t="shared" si="30"/>
        <v>0</v>
      </c>
      <c r="G101" s="106">
        <f t="shared" si="30"/>
        <v>0</v>
      </c>
      <c r="H101" s="106">
        <f t="shared" si="30"/>
        <v>0</v>
      </c>
      <c r="I101" s="106">
        <f t="shared" si="30"/>
        <v>0</v>
      </c>
      <c r="J101" s="106">
        <f t="shared" si="30"/>
        <v>0</v>
      </c>
      <c r="K101" s="106">
        <f t="shared" si="30"/>
        <v>0</v>
      </c>
      <c r="L101" s="106">
        <f t="shared" si="30"/>
        <v>0</v>
      </c>
      <c r="M101" s="106">
        <f t="shared" si="30"/>
        <v>0</v>
      </c>
      <c r="N101" s="106">
        <f t="shared" si="30"/>
        <v>0</v>
      </c>
      <c r="O101" s="106">
        <f t="shared" si="30"/>
        <v>0</v>
      </c>
      <c r="P101" s="106">
        <f t="shared" si="30"/>
        <v>0</v>
      </c>
      <c r="Q101" s="106">
        <f t="shared" si="30"/>
        <v>0</v>
      </c>
      <c r="R101" s="106">
        <f t="shared" si="30"/>
        <v>0</v>
      </c>
      <c r="S101" s="106">
        <f t="shared" ref="S101:AH101" si="31">SUM(S102:S104)</f>
        <v>0</v>
      </c>
      <c r="T101" s="106">
        <f t="shared" si="31"/>
        <v>0</v>
      </c>
      <c r="U101" s="106">
        <f t="shared" si="31"/>
        <v>0</v>
      </c>
      <c r="V101" s="106">
        <f t="shared" si="31"/>
        <v>0</v>
      </c>
      <c r="W101" s="106">
        <f t="shared" si="31"/>
        <v>0</v>
      </c>
      <c r="X101" s="106">
        <f t="shared" si="31"/>
        <v>0</v>
      </c>
      <c r="Y101" s="106">
        <f t="shared" si="31"/>
        <v>0</v>
      </c>
      <c r="Z101" s="106">
        <f t="shared" si="31"/>
        <v>0</v>
      </c>
      <c r="AA101" s="106">
        <f t="shared" si="31"/>
        <v>0</v>
      </c>
      <c r="AB101" s="106">
        <f t="shared" si="31"/>
        <v>0</v>
      </c>
      <c r="AC101" s="106">
        <f t="shared" si="31"/>
        <v>0</v>
      </c>
      <c r="AD101" s="106">
        <f t="shared" si="31"/>
        <v>0</v>
      </c>
      <c r="AE101" s="106">
        <f t="shared" si="31"/>
        <v>0</v>
      </c>
      <c r="AF101" s="106">
        <f t="shared" si="31"/>
        <v>0</v>
      </c>
      <c r="AG101" s="106">
        <f t="shared" si="31"/>
        <v>0</v>
      </c>
      <c r="AH101" s="106">
        <f t="shared" si="31"/>
        <v>0</v>
      </c>
    </row>
    <row r="102" spans="1:34" s="6" customFormat="1" ht="12.75" hidden="1" x14ac:dyDescent="0.2">
      <c r="A102" s="77" t="s">
        <v>1</v>
      </c>
      <c r="B102" s="80" t="s">
        <v>922</v>
      </c>
      <c r="C102" s="93"/>
      <c r="D102" s="92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</row>
    <row r="103" spans="1:34" s="6" customFormat="1" ht="12.75" hidden="1" x14ac:dyDescent="0.2">
      <c r="A103" s="77" t="s">
        <v>1</v>
      </c>
      <c r="B103" s="80" t="s">
        <v>922</v>
      </c>
      <c r="C103" s="93"/>
      <c r="D103" s="92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</row>
    <row r="104" spans="1:34" s="6" customFormat="1" ht="12.75" hidden="1" x14ac:dyDescent="0.2">
      <c r="A104" s="77" t="s">
        <v>85</v>
      </c>
      <c r="B104" s="78" t="s">
        <v>85</v>
      </c>
      <c r="C104" s="93"/>
      <c r="D104" s="92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</row>
    <row r="105" spans="1:34" s="6" customFormat="1" ht="37.15" customHeight="1" x14ac:dyDescent="0.2">
      <c r="A105" s="81" t="s">
        <v>727</v>
      </c>
      <c r="B105" s="82" t="s">
        <v>3</v>
      </c>
      <c r="C105" s="82" t="s">
        <v>36</v>
      </c>
      <c r="D105" s="82"/>
      <c r="E105" s="82">
        <f t="shared" ref="E105:R105" si="32">E106+E110+E114+E118+E122+E126+E130+E134</f>
        <v>0</v>
      </c>
      <c r="F105" s="82">
        <f t="shared" si="32"/>
        <v>0</v>
      </c>
      <c r="G105" s="82">
        <f t="shared" si="32"/>
        <v>0</v>
      </c>
      <c r="H105" s="82">
        <f t="shared" si="32"/>
        <v>0</v>
      </c>
      <c r="I105" s="82">
        <f t="shared" si="32"/>
        <v>0</v>
      </c>
      <c r="J105" s="82">
        <f t="shared" si="32"/>
        <v>0</v>
      </c>
      <c r="K105" s="82">
        <f t="shared" si="32"/>
        <v>0</v>
      </c>
      <c r="L105" s="82">
        <f t="shared" si="32"/>
        <v>0</v>
      </c>
      <c r="M105" s="82">
        <f t="shared" si="32"/>
        <v>0</v>
      </c>
      <c r="N105" s="82">
        <f t="shared" si="32"/>
        <v>0</v>
      </c>
      <c r="O105" s="82">
        <f t="shared" si="32"/>
        <v>0</v>
      </c>
      <c r="P105" s="82">
        <f t="shared" si="32"/>
        <v>0</v>
      </c>
      <c r="Q105" s="82">
        <f t="shared" si="32"/>
        <v>0</v>
      </c>
      <c r="R105" s="82">
        <f t="shared" si="32"/>
        <v>0</v>
      </c>
      <c r="S105" s="82">
        <f t="shared" ref="S105:AH105" si="33">S106+S110+S114+S118+S122+S126+S130+S134</f>
        <v>0</v>
      </c>
      <c r="T105" s="82">
        <f t="shared" si="33"/>
        <v>0</v>
      </c>
      <c r="U105" s="82">
        <f t="shared" si="33"/>
        <v>0</v>
      </c>
      <c r="V105" s="82">
        <f t="shared" si="33"/>
        <v>0</v>
      </c>
      <c r="W105" s="82">
        <f t="shared" si="33"/>
        <v>0</v>
      </c>
      <c r="X105" s="82">
        <f t="shared" si="33"/>
        <v>0</v>
      </c>
      <c r="Y105" s="82">
        <f t="shared" si="33"/>
        <v>0</v>
      </c>
      <c r="Z105" s="82">
        <f t="shared" si="33"/>
        <v>0</v>
      </c>
      <c r="AA105" s="82">
        <f t="shared" si="33"/>
        <v>0</v>
      </c>
      <c r="AB105" s="82">
        <f t="shared" si="33"/>
        <v>0</v>
      </c>
      <c r="AC105" s="82">
        <f t="shared" si="33"/>
        <v>0</v>
      </c>
      <c r="AD105" s="82">
        <f t="shared" si="33"/>
        <v>0</v>
      </c>
      <c r="AE105" s="82">
        <f t="shared" si="33"/>
        <v>0</v>
      </c>
      <c r="AF105" s="82">
        <f t="shared" si="33"/>
        <v>0</v>
      </c>
      <c r="AG105" s="82">
        <f t="shared" si="33"/>
        <v>0</v>
      </c>
      <c r="AH105" s="82">
        <f t="shared" si="33"/>
        <v>0</v>
      </c>
    </row>
    <row r="106" spans="1:34" s="6" customFormat="1" ht="25.5" hidden="1" x14ac:dyDescent="0.2">
      <c r="A106" s="83" t="s">
        <v>729</v>
      </c>
      <c r="B106" s="84" t="s">
        <v>4</v>
      </c>
      <c r="C106" s="93" t="s">
        <v>36</v>
      </c>
      <c r="D106" s="92"/>
      <c r="E106" s="106">
        <f t="shared" ref="E106:R106" si="34">SUM(E107:E109)</f>
        <v>0</v>
      </c>
      <c r="F106" s="106">
        <f t="shared" si="34"/>
        <v>0</v>
      </c>
      <c r="G106" s="106">
        <f t="shared" si="34"/>
        <v>0</v>
      </c>
      <c r="H106" s="106">
        <f t="shared" si="34"/>
        <v>0</v>
      </c>
      <c r="I106" s="106">
        <f t="shared" si="34"/>
        <v>0</v>
      </c>
      <c r="J106" s="106">
        <f t="shared" si="34"/>
        <v>0</v>
      </c>
      <c r="K106" s="106">
        <f t="shared" si="34"/>
        <v>0</v>
      </c>
      <c r="L106" s="106">
        <f t="shared" si="34"/>
        <v>0</v>
      </c>
      <c r="M106" s="106">
        <f t="shared" si="34"/>
        <v>0</v>
      </c>
      <c r="N106" s="106">
        <f t="shared" si="34"/>
        <v>0</v>
      </c>
      <c r="O106" s="106">
        <f t="shared" si="34"/>
        <v>0</v>
      </c>
      <c r="P106" s="106">
        <f t="shared" si="34"/>
        <v>0</v>
      </c>
      <c r="Q106" s="106">
        <f t="shared" si="34"/>
        <v>0</v>
      </c>
      <c r="R106" s="106">
        <f t="shared" si="34"/>
        <v>0</v>
      </c>
      <c r="S106" s="106">
        <f t="shared" ref="S106:AH106" si="35">SUM(S107:S109)</f>
        <v>0</v>
      </c>
      <c r="T106" s="106">
        <f t="shared" si="35"/>
        <v>0</v>
      </c>
      <c r="U106" s="106">
        <f t="shared" si="35"/>
        <v>0</v>
      </c>
      <c r="V106" s="106">
        <f t="shared" si="35"/>
        <v>0</v>
      </c>
      <c r="W106" s="106">
        <f t="shared" si="35"/>
        <v>0</v>
      </c>
      <c r="X106" s="106">
        <f t="shared" si="35"/>
        <v>0</v>
      </c>
      <c r="Y106" s="106">
        <f t="shared" si="35"/>
        <v>0</v>
      </c>
      <c r="Z106" s="106">
        <f t="shared" si="35"/>
        <v>0</v>
      </c>
      <c r="AA106" s="106">
        <f t="shared" si="35"/>
        <v>0</v>
      </c>
      <c r="AB106" s="106">
        <f t="shared" si="35"/>
        <v>0</v>
      </c>
      <c r="AC106" s="106">
        <f t="shared" si="35"/>
        <v>0</v>
      </c>
      <c r="AD106" s="106">
        <f t="shared" si="35"/>
        <v>0</v>
      </c>
      <c r="AE106" s="106">
        <f t="shared" si="35"/>
        <v>0</v>
      </c>
      <c r="AF106" s="106">
        <f t="shared" si="35"/>
        <v>0</v>
      </c>
      <c r="AG106" s="106">
        <f t="shared" si="35"/>
        <v>0</v>
      </c>
      <c r="AH106" s="106">
        <f t="shared" si="35"/>
        <v>0</v>
      </c>
    </row>
    <row r="107" spans="1:34" s="6" customFormat="1" ht="12.75" hidden="1" x14ac:dyDescent="0.2">
      <c r="A107" s="77" t="s">
        <v>729</v>
      </c>
      <c r="B107" s="80" t="s">
        <v>922</v>
      </c>
      <c r="C107" s="93"/>
      <c r="D107" s="92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</row>
    <row r="108" spans="1:34" s="6" customFormat="1" ht="12.75" hidden="1" x14ac:dyDescent="0.2">
      <c r="A108" s="77" t="s">
        <v>729</v>
      </c>
      <c r="B108" s="80" t="s">
        <v>922</v>
      </c>
      <c r="C108" s="93"/>
      <c r="D108" s="92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</row>
    <row r="109" spans="1:34" s="6" customFormat="1" ht="12.75" hidden="1" x14ac:dyDescent="0.2">
      <c r="A109" s="77" t="s">
        <v>85</v>
      </c>
      <c r="B109" s="78" t="s">
        <v>85</v>
      </c>
      <c r="C109" s="93"/>
      <c r="D109" s="92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</row>
    <row r="110" spans="1:34" s="6" customFormat="1" ht="25.5" hidden="1" x14ac:dyDescent="0.2">
      <c r="A110" s="83" t="s">
        <v>732</v>
      </c>
      <c r="B110" s="84" t="s">
        <v>5</v>
      </c>
      <c r="C110" s="93" t="s">
        <v>36</v>
      </c>
      <c r="D110" s="92"/>
      <c r="E110" s="106">
        <f t="shared" ref="E110:R110" si="36">SUM(E111:E113)</f>
        <v>0</v>
      </c>
      <c r="F110" s="106">
        <f t="shared" si="36"/>
        <v>0</v>
      </c>
      <c r="G110" s="106">
        <f t="shared" si="36"/>
        <v>0</v>
      </c>
      <c r="H110" s="106">
        <f t="shared" si="36"/>
        <v>0</v>
      </c>
      <c r="I110" s="106">
        <f t="shared" si="36"/>
        <v>0</v>
      </c>
      <c r="J110" s="106">
        <f t="shared" si="36"/>
        <v>0</v>
      </c>
      <c r="K110" s="106">
        <f t="shared" si="36"/>
        <v>0</v>
      </c>
      <c r="L110" s="106">
        <f t="shared" si="36"/>
        <v>0</v>
      </c>
      <c r="M110" s="106">
        <f t="shared" si="36"/>
        <v>0</v>
      </c>
      <c r="N110" s="106">
        <f t="shared" si="36"/>
        <v>0</v>
      </c>
      <c r="O110" s="106">
        <f t="shared" si="36"/>
        <v>0</v>
      </c>
      <c r="P110" s="106">
        <f t="shared" si="36"/>
        <v>0</v>
      </c>
      <c r="Q110" s="106">
        <f t="shared" si="36"/>
        <v>0</v>
      </c>
      <c r="R110" s="106">
        <f t="shared" si="36"/>
        <v>0</v>
      </c>
      <c r="S110" s="106">
        <f t="shared" ref="S110:AH110" si="37">SUM(S111:S113)</f>
        <v>0</v>
      </c>
      <c r="T110" s="106">
        <f t="shared" si="37"/>
        <v>0</v>
      </c>
      <c r="U110" s="106">
        <f t="shared" si="37"/>
        <v>0</v>
      </c>
      <c r="V110" s="106">
        <f t="shared" si="37"/>
        <v>0</v>
      </c>
      <c r="W110" s="106">
        <f t="shared" si="37"/>
        <v>0</v>
      </c>
      <c r="X110" s="106">
        <f t="shared" si="37"/>
        <v>0</v>
      </c>
      <c r="Y110" s="106">
        <f t="shared" si="37"/>
        <v>0</v>
      </c>
      <c r="Z110" s="106">
        <f t="shared" si="37"/>
        <v>0</v>
      </c>
      <c r="AA110" s="106">
        <f t="shared" si="37"/>
        <v>0</v>
      </c>
      <c r="AB110" s="106">
        <f t="shared" si="37"/>
        <v>0</v>
      </c>
      <c r="AC110" s="106">
        <f t="shared" si="37"/>
        <v>0</v>
      </c>
      <c r="AD110" s="106">
        <f t="shared" si="37"/>
        <v>0</v>
      </c>
      <c r="AE110" s="106">
        <f t="shared" si="37"/>
        <v>0</v>
      </c>
      <c r="AF110" s="106">
        <f t="shared" si="37"/>
        <v>0</v>
      </c>
      <c r="AG110" s="106">
        <f t="shared" si="37"/>
        <v>0</v>
      </c>
      <c r="AH110" s="106">
        <f t="shared" si="37"/>
        <v>0</v>
      </c>
    </row>
    <row r="111" spans="1:34" s="6" customFormat="1" ht="12.75" hidden="1" x14ac:dyDescent="0.2">
      <c r="A111" s="77" t="s">
        <v>732</v>
      </c>
      <c r="B111" s="80" t="s">
        <v>922</v>
      </c>
      <c r="C111" s="93"/>
      <c r="D111" s="92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</row>
    <row r="112" spans="1:34" s="6" customFormat="1" ht="12.75" hidden="1" x14ac:dyDescent="0.2">
      <c r="A112" s="77" t="s">
        <v>732</v>
      </c>
      <c r="B112" s="80" t="s">
        <v>922</v>
      </c>
      <c r="C112" s="93"/>
      <c r="D112" s="92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</row>
    <row r="113" spans="1:34" s="6" customFormat="1" ht="12.75" hidden="1" x14ac:dyDescent="0.2">
      <c r="A113" s="77" t="s">
        <v>85</v>
      </c>
      <c r="B113" s="78" t="s">
        <v>85</v>
      </c>
      <c r="C113" s="93"/>
      <c r="D113" s="92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</row>
    <row r="114" spans="1:34" s="6" customFormat="1" ht="25.5" hidden="1" x14ac:dyDescent="0.2">
      <c r="A114" s="83" t="s">
        <v>733</v>
      </c>
      <c r="B114" s="84" t="s">
        <v>6</v>
      </c>
      <c r="C114" s="93" t="s">
        <v>36</v>
      </c>
      <c r="D114" s="92"/>
      <c r="E114" s="106">
        <f t="shared" ref="E114:R114" si="38">SUM(E115:E117)</f>
        <v>0</v>
      </c>
      <c r="F114" s="106">
        <f t="shared" si="38"/>
        <v>0</v>
      </c>
      <c r="G114" s="106">
        <f t="shared" si="38"/>
        <v>0</v>
      </c>
      <c r="H114" s="106">
        <f t="shared" si="38"/>
        <v>0</v>
      </c>
      <c r="I114" s="106">
        <f t="shared" si="38"/>
        <v>0</v>
      </c>
      <c r="J114" s="106">
        <f t="shared" si="38"/>
        <v>0</v>
      </c>
      <c r="K114" s="106">
        <f t="shared" si="38"/>
        <v>0</v>
      </c>
      <c r="L114" s="106">
        <f t="shared" si="38"/>
        <v>0</v>
      </c>
      <c r="M114" s="106">
        <f t="shared" si="38"/>
        <v>0</v>
      </c>
      <c r="N114" s="106">
        <f t="shared" si="38"/>
        <v>0</v>
      </c>
      <c r="O114" s="106">
        <f t="shared" si="38"/>
        <v>0</v>
      </c>
      <c r="P114" s="106">
        <f t="shared" si="38"/>
        <v>0</v>
      </c>
      <c r="Q114" s="106">
        <f t="shared" si="38"/>
        <v>0</v>
      </c>
      <c r="R114" s="106">
        <f t="shared" si="38"/>
        <v>0</v>
      </c>
      <c r="S114" s="106">
        <f t="shared" ref="S114:AH114" si="39">SUM(S115:S117)</f>
        <v>0</v>
      </c>
      <c r="T114" s="106">
        <f t="shared" si="39"/>
        <v>0</v>
      </c>
      <c r="U114" s="106">
        <f t="shared" si="39"/>
        <v>0</v>
      </c>
      <c r="V114" s="106">
        <f t="shared" si="39"/>
        <v>0</v>
      </c>
      <c r="W114" s="106">
        <f t="shared" si="39"/>
        <v>0</v>
      </c>
      <c r="X114" s="106">
        <f t="shared" si="39"/>
        <v>0</v>
      </c>
      <c r="Y114" s="106">
        <f t="shared" si="39"/>
        <v>0</v>
      </c>
      <c r="Z114" s="106">
        <f t="shared" si="39"/>
        <v>0</v>
      </c>
      <c r="AA114" s="106">
        <f t="shared" si="39"/>
        <v>0</v>
      </c>
      <c r="AB114" s="106">
        <f t="shared" si="39"/>
        <v>0</v>
      </c>
      <c r="AC114" s="106">
        <f t="shared" si="39"/>
        <v>0</v>
      </c>
      <c r="AD114" s="106">
        <f t="shared" si="39"/>
        <v>0</v>
      </c>
      <c r="AE114" s="106">
        <f t="shared" si="39"/>
        <v>0</v>
      </c>
      <c r="AF114" s="106">
        <f t="shared" si="39"/>
        <v>0</v>
      </c>
      <c r="AG114" s="106">
        <f t="shared" si="39"/>
        <v>0</v>
      </c>
      <c r="AH114" s="106">
        <f t="shared" si="39"/>
        <v>0</v>
      </c>
    </row>
    <row r="115" spans="1:34" s="6" customFormat="1" ht="12.75" hidden="1" x14ac:dyDescent="0.2">
      <c r="A115" s="77" t="s">
        <v>733</v>
      </c>
      <c r="B115" s="80" t="s">
        <v>922</v>
      </c>
      <c r="C115" s="93"/>
      <c r="D115" s="92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</row>
    <row r="116" spans="1:34" s="6" customFormat="1" ht="12.75" hidden="1" x14ac:dyDescent="0.2">
      <c r="A116" s="77" t="s">
        <v>733</v>
      </c>
      <c r="B116" s="80" t="s">
        <v>922</v>
      </c>
      <c r="C116" s="93"/>
      <c r="D116" s="92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</row>
    <row r="117" spans="1:34" s="6" customFormat="1" ht="12.75" hidden="1" x14ac:dyDescent="0.2">
      <c r="A117" s="77" t="s">
        <v>85</v>
      </c>
      <c r="B117" s="78" t="s">
        <v>85</v>
      </c>
      <c r="C117" s="93"/>
      <c r="D117" s="92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</row>
    <row r="118" spans="1:34" s="6" customFormat="1" ht="25.5" hidden="1" x14ac:dyDescent="0.2">
      <c r="A118" s="83" t="s">
        <v>734</v>
      </c>
      <c r="B118" s="84" t="s">
        <v>7</v>
      </c>
      <c r="C118" s="93" t="s">
        <v>36</v>
      </c>
      <c r="D118" s="92"/>
      <c r="E118" s="106">
        <f t="shared" ref="E118:R118" si="40">SUM(E119:E121)</f>
        <v>0</v>
      </c>
      <c r="F118" s="106">
        <f t="shared" si="40"/>
        <v>0</v>
      </c>
      <c r="G118" s="106">
        <f t="shared" si="40"/>
        <v>0</v>
      </c>
      <c r="H118" s="106">
        <f t="shared" si="40"/>
        <v>0</v>
      </c>
      <c r="I118" s="106">
        <f t="shared" si="40"/>
        <v>0</v>
      </c>
      <c r="J118" s="106">
        <f t="shared" si="40"/>
        <v>0</v>
      </c>
      <c r="K118" s="106">
        <f t="shared" si="40"/>
        <v>0</v>
      </c>
      <c r="L118" s="106">
        <f t="shared" si="40"/>
        <v>0</v>
      </c>
      <c r="M118" s="106">
        <f t="shared" si="40"/>
        <v>0</v>
      </c>
      <c r="N118" s="106">
        <f t="shared" si="40"/>
        <v>0</v>
      </c>
      <c r="O118" s="106">
        <f t="shared" si="40"/>
        <v>0</v>
      </c>
      <c r="P118" s="106">
        <f t="shared" si="40"/>
        <v>0</v>
      </c>
      <c r="Q118" s="106">
        <f t="shared" si="40"/>
        <v>0</v>
      </c>
      <c r="R118" s="106">
        <f t="shared" si="40"/>
        <v>0</v>
      </c>
      <c r="S118" s="106">
        <f t="shared" ref="S118:AH118" si="41">SUM(S119:S121)</f>
        <v>0</v>
      </c>
      <c r="T118" s="106">
        <f t="shared" si="41"/>
        <v>0</v>
      </c>
      <c r="U118" s="106">
        <f t="shared" si="41"/>
        <v>0</v>
      </c>
      <c r="V118" s="106">
        <f t="shared" si="41"/>
        <v>0</v>
      </c>
      <c r="W118" s="106">
        <f t="shared" si="41"/>
        <v>0</v>
      </c>
      <c r="X118" s="106">
        <f t="shared" si="41"/>
        <v>0</v>
      </c>
      <c r="Y118" s="106">
        <f t="shared" si="41"/>
        <v>0</v>
      </c>
      <c r="Z118" s="106">
        <f t="shared" si="41"/>
        <v>0</v>
      </c>
      <c r="AA118" s="106">
        <f t="shared" si="41"/>
        <v>0</v>
      </c>
      <c r="AB118" s="106">
        <f t="shared" si="41"/>
        <v>0</v>
      </c>
      <c r="AC118" s="106">
        <f t="shared" si="41"/>
        <v>0</v>
      </c>
      <c r="AD118" s="106">
        <f t="shared" si="41"/>
        <v>0</v>
      </c>
      <c r="AE118" s="106">
        <f t="shared" si="41"/>
        <v>0</v>
      </c>
      <c r="AF118" s="106">
        <f t="shared" si="41"/>
        <v>0</v>
      </c>
      <c r="AG118" s="106">
        <f t="shared" si="41"/>
        <v>0</v>
      </c>
      <c r="AH118" s="106">
        <f t="shared" si="41"/>
        <v>0</v>
      </c>
    </row>
    <row r="119" spans="1:34" s="6" customFormat="1" ht="12.75" hidden="1" x14ac:dyDescent="0.2">
      <c r="A119" s="77" t="s">
        <v>734</v>
      </c>
      <c r="B119" s="80" t="s">
        <v>922</v>
      </c>
      <c r="C119" s="93"/>
      <c r="D119" s="92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</row>
    <row r="120" spans="1:34" s="6" customFormat="1" ht="12.75" hidden="1" x14ac:dyDescent="0.2">
      <c r="A120" s="77" t="s">
        <v>734</v>
      </c>
      <c r="B120" s="80" t="s">
        <v>922</v>
      </c>
      <c r="C120" s="93"/>
      <c r="D120" s="92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</row>
    <row r="121" spans="1:34" s="6" customFormat="1" ht="12.75" hidden="1" x14ac:dyDescent="0.2">
      <c r="A121" s="77" t="s">
        <v>85</v>
      </c>
      <c r="B121" s="78" t="s">
        <v>85</v>
      </c>
      <c r="C121" s="93"/>
      <c r="D121" s="92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</row>
    <row r="122" spans="1:34" s="6" customFormat="1" ht="39" customHeight="1" x14ac:dyDescent="0.2">
      <c r="A122" s="83" t="s">
        <v>735</v>
      </c>
      <c r="B122" s="84" t="s">
        <v>8</v>
      </c>
      <c r="C122" s="84" t="s">
        <v>36</v>
      </c>
      <c r="D122" s="84"/>
      <c r="E122" s="84">
        <f t="shared" ref="E122:R122" si="42">SUM(E123:E125)</f>
        <v>0</v>
      </c>
      <c r="F122" s="84">
        <f t="shared" si="42"/>
        <v>0</v>
      </c>
      <c r="G122" s="84">
        <f t="shared" si="42"/>
        <v>0</v>
      </c>
      <c r="H122" s="84">
        <f t="shared" si="42"/>
        <v>0</v>
      </c>
      <c r="I122" s="84">
        <f t="shared" si="42"/>
        <v>0</v>
      </c>
      <c r="J122" s="84">
        <f t="shared" si="42"/>
        <v>0</v>
      </c>
      <c r="K122" s="84">
        <f t="shared" si="42"/>
        <v>0</v>
      </c>
      <c r="L122" s="84">
        <f t="shared" si="42"/>
        <v>0</v>
      </c>
      <c r="M122" s="84">
        <f t="shared" si="42"/>
        <v>0</v>
      </c>
      <c r="N122" s="84">
        <f t="shared" si="42"/>
        <v>0</v>
      </c>
      <c r="O122" s="84">
        <f t="shared" si="42"/>
        <v>0</v>
      </c>
      <c r="P122" s="84">
        <f t="shared" si="42"/>
        <v>0</v>
      </c>
      <c r="Q122" s="84">
        <f t="shared" si="42"/>
        <v>0</v>
      </c>
      <c r="R122" s="84">
        <f t="shared" si="42"/>
        <v>0</v>
      </c>
      <c r="S122" s="84">
        <f t="shared" ref="S122:AH122" si="43">SUM(S123:S125)</f>
        <v>0</v>
      </c>
      <c r="T122" s="84">
        <f t="shared" si="43"/>
        <v>0</v>
      </c>
      <c r="U122" s="84">
        <f t="shared" si="43"/>
        <v>0</v>
      </c>
      <c r="V122" s="84">
        <f t="shared" si="43"/>
        <v>0</v>
      </c>
      <c r="W122" s="84">
        <f t="shared" si="43"/>
        <v>0</v>
      </c>
      <c r="X122" s="84">
        <f t="shared" si="43"/>
        <v>0</v>
      </c>
      <c r="Y122" s="84">
        <f t="shared" si="43"/>
        <v>0</v>
      </c>
      <c r="Z122" s="84">
        <f t="shared" si="43"/>
        <v>0</v>
      </c>
      <c r="AA122" s="84">
        <f t="shared" si="43"/>
        <v>0</v>
      </c>
      <c r="AB122" s="84">
        <f t="shared" si="43"/>
        <v>0</v>
      </c>
      <c r="AC122" s="84">
        <f t="shared" si="43"/>
        <v>0</v>
      </c>
      <c r="AD122" s="84">
        <f t="shared" si="43"/>
        <v>0</v>
      </c>
      <c r="AE122" s="84">
        <f t="shared" si="43"/>
        <v>0</v>
      </c>
      <c r="AF122" s="84">
        <f t="shared" si="43"/>
        <v>0</v>
      </c>
      <c r="AG122" s="84">
        <f t="shared" si="43"/>
        <v>0</v>
      </c>
      <c r="AH122" s="84">
        <f t="shared" si="43"/>
        <v>0</v>
      </c>
    </row>
    <row r="123" spans="1:34" s="6" customFormat="1" ht="25.5" x14ac:dyDescent="0.2">
      <c r="A123" s="77" t="s">
        <v>735</v>
      </c>
      <c r="B123" s="85" t="str">
        <f>'Прил 10'!B122</f>
        <v>Организация интеллектуальной системы учета электрической энергии</v>
      </c>
      <c r="C123" s="95" t="str">
        <f>'Прил 10'!C122</f>
        <v>М/УСК/73/А7</v>
      </c>
      <c r="D123" s="92"/>
      <c r="E123" s="106">
        <f>'Прил 13'!G124</f>
        <v>0</v>
      </c>
      <c r="F123" s="106">
        <f>'Прил 13'!H124</f>
        <v>0</v>
      </c>
      <c r="G123" s="106">
        <f>'Прил 13'!I124</f>
        <v>0</v>
      </c>
      <c r="H123" s="106">
        <f>'Прил 13'!J124</f>
        <v>0</v>
      </c>
      <c r="I123" s="106">
        <f>'Прил 13'!R124</f>
        <v>0</v>
      </c>
      <c r="J123" s="106">
        <f t="shared" ref="J123:N125" si="44">O123+T123+Y123+AD123</f>
        <v>0</v>
      </c>
      <c r="K123" s="106">
        <f t="shared" si="44"/>
        <v>0</v>
      </c>
      <c r="L123" s="106">
        <f t="shared" si="44"/>
        <v>0</v>
      </c>
      <c r="M123" s="106">
        <f t="shared" si="44"/>
        <v>0</v>
      </c>
      <c r="N123" s="106">
        <f t="shared" si="44"/>
        <v>0</v>
      </c>
      <c r="O123" s="106">
        <f>'Прил 13'!AW124</f>
        <v>0</v>
      </c>
      <c r="P123" s="106">
        <f>'Прил 13'!AX124</f>
        <v>0</v>
      </c>
      <c r="Q123" s="106">
        <f>'Прил 13'!AY124</f>
        <v>0</v>
      </c>
      <c r="R123" s="106">
        <f>'Прил 13'!AZ124</f>
        <v>0</v>
      </c>
      <c r="S123" s="106">
        <f>'Прил 13'!BA124</f>
        <v>0</v>
      </c>
      <c r="T123" s="106">
        <v>0</v>
      </c>
      <c r="U123" s="106">
        <v>0</v>
      </c>
      <c r="V123" s="106">
        <v>0</v>
      </c>
      <c r="W123" s="106">
        <v>0</v>
      </c>
      <c r="X123" s="106">
        <v>0</v>
      </c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244"/>
    </row>
    <row r="124" spans="1:34" s="6" customFormat="1" ht="12.75" hidden="1" x14ac:dyDescent="0.2">
      <c r="A124" s="77" t="s">
        <v>735</v>
      </c>
      <c r="B124" s="85">
        <f>'Прил 10'!B123</f>
        <v>0</v>
      </c>
      <c r="C124" s="95">
        <f>'Прил 10'!C123</f>
        <v>0</v>
      </c>
      <c r="D124" s="92"/>
      <c r="E124" s="106">
        <f>'Прил 13'!G125</f>
        <v>0</v>
      </c>
      <c r="F124" s="106">
        <f>'Прил 13'!H125</f>
        <v>0</v>
      </c>
      <c r="G124" s="106">
        <f>'Прил 13'!I125</f>
        <v>0</v>
      </c>
      <c r="H124" s="106">
        <f>'Прил 13'!J125</f>
        <v>0</v>
      </c>
      <c r="I124" s="106">
        <f>'Прил 13'!K125</f>
        <v>0</v>
      </c>
      <c r="J124" s="106">
        <f t="shared" si="44"/>
        <v>0</v>
      </c>
      <c r="K124" s="106">
        <f t="shared" si="44"/>
        <v>0</v>
      </c>
      <c r="L124" s="106">
        <f t="shared" si="44"/>
        <v>0</v>
      </c>
      <c r="M124" s="106">
        <f t="shared" si="44"/>
        <v>0</v>
      </c>
      <c r="N124" s="106">
        <f t="shared" si="44"/>
        <v>0</v>
      </c>
      <c r="O124" s="106">
        <f>'Прил 13'!N125</f>
        <v>0</v>
      </c>
      <c r="P124" s="106">
        <f>'Прил 13'!O125</f>
        <v>0</v>
      </c>
      <c r="Q124" s="106">
        <f>'Прил 13'!P125</f>
        <v>0</v>
      </c>
      <c r="R124" s="106">
        <f>'Прил 13'!Q125</f>
        <v>0</v>
      </c>
      <c r="S124" s="106">
        <f>'Прил 13'!R125</f>
        <v>0</v>
      </c>
      <c r="T124" s="106">
        <f>'Прил 13'!U125</f>
        <v>0</v>
      </c>
      <c r="U124" s="106">
        <f>'Прил 13'!V125</f>
        <v>0</v>
      </c>
      <c r="V124" s="106">
        <f>'Прил 13'!W125</f>
        <v>0</v>
      </c>
      <c r="W124" s="106">
        <f>'Прил 13'!X125</f>
        <v>0</v>
      </c>
      <c r="X124" s="106">
        <f>'Прил 13'!Y125</f>
        <v>0</v>
      </c>
      <c r="Y124" s="106">
        <f>'Прил 13'!AB125</f>
        <v>0</v>
      </c>
      <c r="Z124" s="106">
        <f>'Прил 13'!AC125</f>
        <v>0</v>
      </c>
      <c r="AA124" s="106">
        <f>'Прил 13'!AD125</f>
        <v>0</v>
      </c>
      <c r="AB124" s="106">
        <f>'Прил 13'!AE125</f>
        <v>0</v>
      </c>
      <c r="AC124" s="106">
        <f>'Прил 13'!AF125</f>
        <v>0</v>
      </c>
      <c r="AD124" s="106">
        <f>'Прил 13'!AI125</f>
        <v>0</v>
      </c>
      <c r="AE124" s="106">
        <f>'Прил 13'!AJ125</f>
        <v>0</v>
      </c>
      <c r="AF124" s="106">
        <f>'Прил 13'!AK125</f>
        <v>0</v>
      </c>
      <c r="AG124" s="106">
        <f>'Прил 13'!AL125</f>
        <v>0</v>
      </c>
      <c r="AH124" s="106">
        <f>'Прил 13'!AM125</f>
        <v>0</v>
      </c>
    </row>
    <row r="125" spans="1:34" s="6" customFormat="1" ht="12.75" hidden="1" x14ac:dyDescent="0.2">
      <c r="A125" s="77" t="s">
        <v>735</v>
      </c>
      <c r="B125" s="85">
        <f>'Прил 10'!B124</f>
        <v>0</v>
      </c>
      <c r="C125" s="95">
        <f>'Прил 10'!C124</f>
        <v>0</v>
      </c>
      <c r="D125" s="92"/>
      <c r="E125" s="106">
        <f>'Прил 13'!G126</f>
        <v>0</v>
      </c>
      <c r="F125" s="106">
        <f>'Прил 13'!H126</f>
        <v>0</v>
      </c>
      <c r="G125" s="106">
        <f>'Прил 13'!I126</f>
        <v>0</v>
      </c>
      <c r="H125" s="106">
        <f>'Прил 13'!J126</f>
        <v>0</v>
      </c>
      <c r="I125" s="106">
        <f>'Прил 13'!K126</f>
        <v>0</v>
      </c>
      <c r="J125" s="106">
        <f t="shared" si="44"/>
        <v>0</v>
      </c>
      <c r="K125" s="106">
        <f t="shared" si="44"/>
        <v>0</v>
      </c>
      <c r="L125" s="106">
        <f t="shared" si="44"/>
        <v>0</v>
      </c>
      <c r="M125" s="106">
        <f t="shared" si="44"/>
        <v>0</v>
      </c>
      <c r="N125" s="106">
        <f t="shared" si="44"/>
        <v>0</v>
      </c>
      <c r="O125" s="106">
        <f>'Прил 13'!N126</f>
        <v>0</v>
      </c>
      <c r="P125" s="106">
        <f>'Прил 13'!O126</f>
        <v>0</v>
      </c>
      <c r="Q125" s="106">
        <f>'Прил 13'!P126</f>
        <v>0</v>
      </c>
      <c r="R125" s="106">
        <f>'Прил 13'!Q126</f>
        <v>0</v>
      </c>
      <c r="S125" s="106">
        <f>'Прил 13'!R126</f>
        <v>0</v>
      </c>
      <c r="T125" s="106">
        <f>'Прил 13'!U126</f>
        <v>0</v>
      </c>
      <c r="U125" s="106">
        <f>'Прил 13'!V126</f>
        <v>0</v>
      </c>
      <c r="V125" s="106">
        <f>'Прил 13'!W126</f>
        <v>0</v>
      </c>
      <c r="W125" s="106">
        <f>'Прил 13'!X126</f>
        <v>0</v>
      </c>
      <c r="X125" s="106">
        <f>'Прил 13'!Y126</f>
        <v>0</v>
      </c>
      <c r="Y125" s="106">
        <f>'Прил 13'!AB126</f>
        <v>0</v>
      </c>
      <c r="Z125" s="106">
        <f>'Прил 13'!AC126</f>
        <v>0</v>
      </c>
      <c r="AA125" s="106">
        <f>'Прил 13'!AD126</f>
        <v>0</v>
      </c>
      <c r="AB125" s="106">
        <f>'Прил 13'!AE126</f>
        <v>0</v>
      </c>
      <c r="AC125" s="106">
        <v>0</v>
      </c>
      <c r="AD125" s="106">
        <f>'Прил 13'!AI126</f>
        <v>0</v>
      </c>
      <c r="AE125" s="106">
        <f>'Прил 13'!AJ126</f>
        <v>0</v>
      </c>
      <c r="AF125" s="106">
        <f>'Прил 13'!AK126</f>
        <v>0</v>
      </c>
      <c r="AG125" s="106">
        <f>'Прил 13'!AL126</f>
        <v>0</v>
      </c>
      <c r="AH125" s="106">
        <v>0</v>
      </c>
    </row>
    <row r="126" spans="1:34" s="6" customFormat="1" ht="38.450000000000003" hidden="1" customHeight="1" x14ac:dyDescent="0.2">
      <c r="A126" s="83" t="s">
        <v>736</v>
      </c>
      <c r="B126" s="84" t="s">
        <v>9</v>
      </c>
      <c r="C126" s="93" t="s">
        <v>36</v>
      </c>
      <c r="D126" s="92"/>
      <c r="E126" s="106">
        <f t="shared" ref="E126:R126" si="45">SUM(E127:E129)</f>
        <v>0</v>
      </c>
      <c r="F126" s="106">
        <f t="shared" si="45"/>
        <v>0</v>
      </c>
      <c r="G126" s="106">
        <f t="shared" si="45"/>
        <v>0</v>
      </c>
      <c r="H126" s="106">
        <f t="shared" si="45"/>
        <v>0</v>
      </c>
      <c r="I126" s="106">
        <f t="shared" si="45"/>
        <v>0</v>
      </c>
      <c r="J126" s="106">
        <f t="shared" si="45"/>
        <v>0</v>
      </c>
      <c r="K126" s="106">
        <f t="shared" si="45"/>
        <v>0</v>
      </c>
      <c r="L126" s="106">
        <f t="shared" si="45"/>
        <v>0</v>
      </c>
      <c r="M126" s="106">
        <f t="shared" si="45"/>
        <v>0</v>
      </c>
      <c r="N126" s="106">
        <f t="shared" si="45"/>
        <v>0</v>
      </c>
      <c r="O126" s="106">
        <f t="shared" si="45"/>
        <v>0</v>
      </c>
      <c r="P126" s="106">
        <f t="shared" si="45"/>
        <v>0</v>
      </c>
      <c r="Q126" s="106">
        <f t="shared" si="45"/>
        <v>0</v>
      </c>
      <c r="R126" s="106">
        <f t="shared" si="45"/>
        <v>0</v>
      </c>
      <c r="S126" s="106">
        <f t="shared" ref="S126:AH126" si="46">SUM(S127:S129)</f>
        <v>0</v>
      </c>
      <c r="T126" s="106">
        <f t="shared" si="46"/>
        <v>0</v>
      </c>
      <c r="U126" s="106">
        <f t="shared" si="46"/>
        <v>0</v>
      </c>
      <c r="V126" s="106">
        <f t="shared" si="46"/>
        <v>0</v>
      </c>
      <c r="W126" s="106">
        <f t="shared" si="46"/>
        <v>0</v>
      </c>
      <c r="X126" s="106">
        <f t="shared" si="46"/>
        <v>0</v>
      </c>
      <c r="Y126" s="106">
        <f t="shared" si="46"/>
        <v>0</v>
      </c>
      <c r="Z126" s="106">
        <f t="shared" si="46"/>
        <v>0</v>
      </c>
      <c r="AA126" s="106">
        <f t="shared" si="46"/>
        <v>0</v>
      </c>
      <c r="AB126" s="106">
        <f t="shared" si="46"/>
        <v>0</v>
      </c>
      <c r="AC126" s="106">
        <f t="shared" si="46"/>
        <v>0</v>
      </c>
      <c r="AD126" s="106">
        <f t="shared" si="46"/>
        <v>0</v>
      </c>
      <c r="AE126" s="106">
        <f t="shared" si="46"/>
        <v>0</v>
      </c>
      <c r="AF126" s="106">
        <f t="shared" si="46"/>
        <v>0</v>
      </c>
      <c r="AG126" s="106">
        <f t="shared" si="46"/>
        <v>0</v>
      </c>
      <c r="AH126" s="106">
        <f t="shared" si="46"/>
        <v>0</v>
      </c>
    </row>
    <row r="127" spans="1:34" s="6" customFormat="1" ht="12.75" hidden="1" x14ac:dyDescent="0.2">
      <c r="A127" s="77" t="s">
        <v>736</v>
      </c>
      <c r="B127" s="80" t="s">
        <v>922</v>
      </c>
      <c r="C127" s="93"/>
      <c r="D127" s="92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</row>
    <row r="128" spans="1:34" s="6" customFormat="1" ht="12.75" hidden="1" x14ac:dyDescent="0.2">
      <c r="A128" s="77" t="s">
        <v>736</v>
      </c>
      <c r="B128" s="80" t="s">
        <v>922</v>
      </c>
      <c r="C128" s="93"/>
      <c r="D128" s="92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</row>
    <row r="129" spans="1:34" s="6" customFormat="1" ht="12.75" hidden="1" x14ac:dyDescent="0.2">
      <c r="A129" s="77" t="s">
        <v>85</v>
      </c>
      <c r="B129" s="78" t="s">
        <v>85</v>
      </c>
      <c r="C129" s="93"/>
      <c r="D129" s="92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</row>
    <row r="130" spans="1:34" s="6" customFormat="1" ht="36.6" hidden="1" customHeight="1" x14ac:dyDescent="0.2">
      <c r="A130" s="83" t="s">
        <v>737</v>
      </c>
      <c r="B130" s="84" t="s">
        <v>10</v>
      </c>
      <c r="C130" s="93" t="s">
        <v>36</v>
      </c>
      <c r="D130" s="92"/>
      <c r="E130" s="106">
        <f t="shared" ref="E130:R130" si="47">SUM(E131:E133)</f>
        <v>0</v>
      </c>
      <c r="F130" s="106">
        <f t="shared" si="47"/>
        <v>0</v>
      </c>
      <c r="G130" s="106">
        <f t="shared" si="47"/>
        <v>0</v>
      </c>
      <c r="H130" s="106">
        <f t="shared" si="47"/>
        <v>0</v>
      </c>
      <c r="I130" s="106">
        <f t="shared" si="47"/>
        <v>0</v>
      </c>
      <c r="J130" s="106">
        <f t="shared" si="47"/>
        <v>0</v>
      </c>
      <c r="K130" s="106">
        <f t="shared" si="47"/>
        <v>0</v>
      </c>
      <c r="L130" s="106">
        <f t="shared" si="47"/>
        <v>0</v>
      </c>
      <c r="M130" s="106">
        <f t="shared" si="47"/>
        <v>0</v>
      </c>
      <c r="N130" s="106">
        <f t="shared" si="47"/>
        <v>0</v>
      </c>
      <c r="O130" s="106">
        <f t="shared" si="47"/>
        <v>0</v>
      </c>
      <c r="P130" s="106">
        <f t="shared" si="47"/>
        <v>0</v>
      </c>
      <c r="Q130" s="106">
        <f t="shared" si="47"/>
        <v>0</v>
      </c>
      <c r="R130" s="106">
        <f t="shared" si="47"/>
        <v>0</v>
      </c>
      <c r="S130" s="106">
        <f t="shared" ref="S130:AH130" si="48">SUM(S131:S133)</f>
        <v>0</v>
      </c>
      <c r="T130" s="106">
        <f t="shared" si="48"/>
        <v>0</v>
      </c>
      <c r="U130" s="106">
        <f t="shared" si="48"/>
        <v>0</v>
      </c>
      <c r="V130" s="106">
        <f t="shared" si="48"/>
        <v>0</v>
      </c>
      <c r="W130" s="106">
        <f t="shared" si="48"/>
        <v>0</v>
      </c>
      <c r="X130" s="106">
        <f t="shared" si="48"/>
        <v>0</v>
      </c>
      <c r="Y130" s="106">
        <f t="shared" si="48"/>
        <v>0</v>
      </c>
      <c r="Z130" s="106">
        <f t="shared" si="48"/>
        <v>0</v>
      </c>
      <c r="AA130" s="106">
        <f t="shared" si="48"/>
        <v>0</v>
      </c>
      <c r="AB130" s="106">
        <f t="shared" si="48"/>
        <v>0</v>
      </c>
      <c r="AC130" s="106">
        <f t="shared" si="48"/>
        <v>0</v>
      </c>
      <c r="AD130" s="106">
        <f t="shared" si="48"/>
        <v>0</v>
      </c>
      <c r="AE130" s="106">
        <f t="shared" si="48"/>
        <v>0</v>
      </c>
      <c r="AF130" s="106">
        <f t="shared" si="48"/>
        <v>0</v>
      </c>
      <c r="AG130" s="106">
        <f t="shared" si="48"/>
        <v>0</v>
      </c>
      <c r="AH130" s="106">
        <f t="shared" si="48"/>
        <v>0</v>
      </c>
    </row>
    <row r="131" spans="1:34" s="6" customFormat="1" ht="12.75" hidden="1" x14ac:dyDescent="0.2">
      <c r="A131" s="77" t="s">
        <v>737</v>
      </c>
      <c r="B131" s="80" t="s">
        <v>922</v>
      </c>
      <c r="C131" s="95"/>
      <c r="D131" s="92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</row>
    <row r="132" spans="1:34" s="6" customFormat="1" ht="12.75" hidden="1" x14ac:dyDescent="0.2">
      <c r="A132" s="77" t="s">
        <v>737</v>
      </c>
      <c r="B132" s="80" t="s">
        <v>922</v>
      </c>
      <c r="C132" s="95"/>
      <c r="D132" s="92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</row>
    <row r="133" spans="1:34" s="6" customFormat="1" ht="12.75" hidden="1" x14ac:dyDescent="0.2">
      <c r="A133" s="77" t="s">
        <v>85</v>
      </c>
      <c r="B133" s="78" t="s">
        <v>85</v>
      </c>
      <c r="C133" s="95"/>
      <c r="D133" s="92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</row>
    <row r="134" spans="1:34" s="6" customFormat="1" ht="37.9" hidden="1" customHeight="1" x14ac:dyDescent="0.2">
      <c r="A134" s="83" t="s">
        <v>11</v>
      </c>
      <c r="B134" s="84" t="s">
        <v>12</v>
      </c>
      <c r="C134" s="93" t="s">
        <v>36</v>
      </c>
      <c r="D134" s="92"/>
      <c r="E134" s="106">
        <f t="shared" ref="E134:R134" si="49">SUM(E135:E137)</f>
        <v>0</v>
      </c>
      <c r="F134" s="106">
        <f t="shared" si="49"/>
        <v>0</v>
      </c>
      <c r="G134" s="106">
        <f t="shared" si="49"/>
        <v>0</v>
      </c>
      <c r="H134" s="106">
        <f t="shared" si="49"/>
        <v>0</v>
      </c>
      <c r="I134" s="106">
        <f t="shared" si="49"/>
        <v>0</v>
      </c>
      <c r="J134" s="106">
        <f t="shared" si="49"/>
        <v>0</v>
      </c>
      <c r="K134" s="106">
        <f t="shared" si="49"/>
        <v>0</v>
      </c>
      <c r="L134" s="106">
        <f t="shared" si="49"/>
        <v>0</v>
      </c>
      <c r="M134" s="106">
        <f t="shared" si="49"/>
        <v>0</v>
      </c>
      <c r="N134" s="106">
        <f t="shared" si="49"/>
        <v>0</v>
      </c>
      <c r="O134" s="106">
        <f t="shared" si="49"/>
        <v>0</v>
      </c>
      <c r="P134" s="106">
        <f t="shared" si="49"/>
        <v>0</v>
      </c>
      <c r="Q134" s="106">
        <f t="shared" si="49"/>
        <v>0</v>
      </c>
      <c r="R134" s="106">
        <f t="shared" si="49"/>
        <v>0</v>
      </c>
      <c r="S134" s="106">
        <f t="shared" ref="S134:AH134" si="50">SUM(S135:S137)</f>
        <v>0</v>
      </c>
      <c r="T134" s="106">
        <f t="shared" si="50"/>
        <v>0</v>
      </c>
      <c r="U134" s="106">
        <f t="shared" si="50"/>
        <v>0</v>
      </c>
      <c r="V134" s="106">
        <f t="shared" si="50"/>
        <v>0</v>
      </c>
      <c r="W134" s="106">
        <f t="shared" si="50"/>
        <v>0</v>
      </c>
      <c r="X134" s="106">
        <f t="shared" si="50"/>
        <v>0</v>
      </c>
      <c r="Y134" s="106">
        <f t="shared" si="50"/>
        <v>0</v>
      </c>
      <c r="Z134" s="106">
        <f t="shared" si="50"/>
        <v>0</v>
      </c>
      <c r="AA134" s="106">
        <f t="shared" si="50"/>
        <v>0</v>
      </c>
      <c r="AB134" s="106">
        <f t="shared" si="50"/>
        <v>0</v>
      </c>
      <c r="AC134" s="106">
        <f t="shared" si="50"/>
        <v>0</v>
      </c>
      <c r="AD134" s="106">
        <f t="shared" si="50"/>
        <v>0</v>
      </c>
      <c r="AE134" s="106">
        <f t="shared" si="50"/>
        <v>0</v>
      </c>
      <c r="AF134" s="106">
        <f t="shared" si="50"/>
        <v>0</v>
      </c>
      <c r="AG134" s="106">
        <f t="shared" si="50"/>
        <v>0</v>
      </c>
      <c r="AH134" s="106">
        <f t="shared" si="50"/>
        <v>0</v>
      </c>
    </row>
    <row r="135" spans="1:34" s="6" customFormat="1" ht="12.75" hidden="1" x14ac:dyDescent="0.2">
      <c r="A135" s="77" t="s">
        <v>11</v>
      </c>
      <c r="B135" s="80" t="s">
        <v>922</v>
      </c>
      <c r="C135" s="93"/>
      <c r="D135" s="92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</row>
    <row r="136" spans="1:34" s="6" customFormat="1" ht="12.75" hidden="1" x14ac:dyDescent="0.2">
      <c r="A136" s="77" t="s">
        <v>11</v>
      </c>
      <c r="B136" s="80" t="s">
        <v>922</v>
      </c>
      <c r="C136" s="93"/>
      <c r="D136" s="92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</row>
    <row r="137" spans="1:34" s="6" customFormat="1" ht="12.75" hidden="1" x14ac:dyDescent="0.2">
      <c r="A137" s="77" t="s">
        <v>85</v>
      </c>
      <c r="B137" s="78" t="s">
        <v>85</v>
      </c>
      <c r="C137" s="93"/>
      <c r="D137" s="92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</row>
    <row r="138" spans="1:34" s="6" customFormat="1" ht="43.9" hidden="1" customHeight="1" x14ac:dyDescent="0.2">
      <c r="A138" s="81" t="s">
        <v>13</v>
      </c>
      <c r="B138" s="82" t="s">
        <v>14</v>
      </c>
      <c r="C138" s="82" t="s">
        <v>36</v>
      </c>
      <c r="D138" s="82"/>
      <c r="E138" s="82">
        <f t="shared" ref="E138:R138" si="51">E139+E143</f>
        <v>0</v>
      </c>
      <c r="F138" s="82">
        <f t="shared" si="51"/>
        <v>0</v>
      </c>
      <c r="G138" s="82">
        <f t="shared" si="51"/>
        <v>0</v>
      </c>
      <c r="H138" s="82">
        <f t="shared" si="51"/>
        <v>0</v>
      </c>
      <c r="I138" s="82">
        <f t="shared" si="51"/>
        <v>0</v>
      </c>
      <c r="J138" s="82">
        <f t="shared" si="51"/>
        <v>0</v>
      </c>
      <c r="K138" s="82">
        <f t="shared" si="51"/>
        <v>0</v>
      </c>
      <c r="L138" s="82">
        <f t="shared" si="51"/>
        <v>0</v>
      </c>
      <c r="M138" s="82">
        <f t="shared" si="51"/>
        <v>0</v>
      </c>
      <c r="N138" s="82">
        <f t="shared" si="51"/>
        <v>0</v>
      </c>
      <c r="O138" s="82">
        <f t="shared" si="51"/>
        <v>0</v>
      </c>
      <c r="P138" s="82">
        <f t="shared" si="51"/>
        <v>0</v>
      </c>
      <c r="Q138" s="82">
        <f t="shared" si="51"/>
        <v>0</v>
      </c>
      <c r="R138" s="82">
        <f t="shared" si="51"/>
        <v>0</v>
      </c>
      <c r="S138" s="82">
        <f t="shared" ref="S138:AH138" si="52">S139+S143</f>
        <v>0</v>
      </c>
      <c r="T138" s="82">
        <f t="shared" si="52"/>
        <v>0</v>
      </c>
      <c r="U138" s="82">
        <f t="shared" si="52"/>
        <v>0</v>
      </c>
      <c r="V138" s="82">
        <f t="shared" si="52"/>
        <v>0</v>
      </c>
      <c r="W138" s="82">
        <f t="shared" si="52"/>
        <v>0</v>
      </c>
      <c r="X138" s="82">
        <f t="shared" si="52"/>
        <v>0</v>
      </c>
      <c r="Y138" s="82">
        <f t="shared" si="52"/>
        <v>0</v>
      </c>
      <c r="Z138" s="82">
        <f t="shared" si="52"/>
        <v>0</v>
      </c>
      <c r="AA138" s="82">
        <f t="shared" si="52"/>
        <v>0</v>
      </c>
      <c r="AB138" s="82">
        <f t="shared" si="52"/>
        <v>0</v>
      </c>
      <c r="AC138" s="82">
        <f t="shared" si="52"/>
        <v>0</v>
      </c>
      <c r="AD138" s="82">
        <f t="shared" si="52"/>
        <v>0</v>
      </c>
      <c r="AE138" s="82">
        <f t="shared" si="52"/>
        <v>0</v>
      </c>
      <c r="AF138" s="82">
        <f t="shared" si="52"/>
        <v>0</v>
      </c>
      <c r="AG138" s="82">
        <f t="shared" si="52"/>
        <v>0</v>
      </c>
      <c r="AH138" s="82">
        <f t="shared" si="52"/>
        <v>0</v>
      </c>
    </row>
    <row r="139" spans="1:34" s="6" customFormat="1" ht="28.15" hidden="1" customHeight="1" x14ac:dyDescent="0.2">
      <c r="A139" s="83" t="s">
        <v>15</v>
      </c>
      <c r="B139" s="84" t="s">
        <v>16</v>
      </c>
      <c r="C139" s="93" t="s">
        <v>36</v>
      </c>
      <c r="D139" s="92"/>
      <c r="E139" s="106">
        <f t="shared" ref="E139:R139" si="53">SUM(E140:E142)</f>
        <v>0</v>
      </c>
      <c r="F139" s="106">
        <f t="shared" si="53"/>
        <v>0</v>
      </c>
      <c r="G139" s="106">
        <f t="shared" si="53"/>
        <v>0</v>
      </c>
      <c r="H139" s="106">
        <f t="shared" si="53"/>
        <v>0</v>
      </c>
      <c r="I139" s="106">
        <f t="shared" si="53"/>
        <v>0</v>
      </c>
      <c r="J139" s="106">
        <f t="shared" si="53"/>
        <v>0</v>
      </c>
      <c r="K139" s="106">
        <f t="shared" si="53"/>
        <v>0</v>
      </c>
      <c r="L139" s="106">
        <f t="shared" si="53"/>
        <v>0</v>
      </c>
      <c r="M139" s="106">
        <f t="shared" si="53"/>
        <v>0</v>
      </c>
      <c r="N139" s="106">
        <f t="shared" si="53"/>
        <v>0</v>
      </c>
      <c r="O139" s="106">
        <f t="shared" si="53"/>
        <v>0</v>
      </c>
      <c r="P139" s="106">
        <f t="shared" si="53"/>
        <v>0</v>
      </c>
      <c r="Q139" s="106">
        <f t="shared" si="53"/>
        <v>0</v>
      </c>
      <c r="R139" s="106">
        <f t="shared" si="53"/>
        <v>0</v>
      </c>
      <c r="S139" s="106">
        <f t="shared" ref="S139:AH139" si="54">SUM(S140:S142)</f>
        <v>0</v>
      </c>
      <c r="T139" s="106">
        <f t="shared" si="54"/>
        <v>0</v>
      </c>
      <c r="U139" s="106">
        <f t="shared" si="54"/>
        <v>0</v>
      </c>
      <c r="V139" s="106">
        <f t="shared" si="54"/>
        <v>0</v>
      </c>
      <c r="W139" s="106">
        <f t="shared" si="54"/>
        <v>0</v>
      </c>
      <c r="X139" s="106">
        <f t="shared" si="54"/>
        <v>0</v>
      </c>
      <c r="Y139" s="106">
        <f t="shared" si="54"/>
        <v>0</v>
      </c>
      <c r="Z139" s="106">
        <f t="shared" si="54"/>
        <v>0</v>
      </c>
      <c r="AA139" s="106">
        <f t="shared" si="54"/>
        <v>0</v>
      </c>
      <c r="AB139" s="106">
        <f t="shared" si="54"/>
        <v>0</v>
      </c>
      <c r="AC139" s="106">
        <f t="shared" si="54"/>
        <v>0</v>
      </c>
      <c r="AD139" s="106">
        <f t="shared" si="54"/>
        <v>0</v>
      </c>
      <c r="AE139" s="106">
        <f t="shared" si="54"/>
        <v>0</v>
      </c>
      <c r="AF139" s="106">
        <f t="shared" si="54"/>
        <v>0</v>
      </c>
      <c r="AG139" s="106">
        <f t="shared" si="54"/>
        <v>0</v>
      </c>
      <c r="AH139" s="106">
        <f t="shared" si="54"/>
        <v>0</v>
      </c>
    </row>
    <row r="140" spans="1:34" s="6" customFormat="1" ht="12.75" hidden="1" x14ac:dyDescent="0.2">
      <c r="A140" s="77" t="s">
        <v>15</v>
      </c>
      <c r="B140" s="80" t="s">
        <v>922</v>
      </c>
      <c r="C140" s="93"/>
      <c r="D140" s="92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</row>
    <row r="141" spans="1:34" s="6" customFormat="1" ht="12.75" hidden="1" x14ac:dyDescent="0.2">
      <c r="A141" s="77" t="s">
        <v>15</v>
      </c>
      <c r="B141" s="80" t="s">
        <v>922</v>
      </c>
      <c r="C141" s="93"/>
      <c r="D141" s="92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</row>
    <row r="142" spans="1:34" s="6" customFormat="1" ht="12.75" hidden="1" x14ac:dyDescent="0.2">
      <c r="A142" s="77" t="s">
        <v>85</v>
      </c>
      <c r="B142" s="78" t="s">
        <v>85</v>
      </c>
      <c r="C142" s="93"/>
      <c r="D142" s="92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</row>
    <row r="143" spans="1:34" s="6" customFormat="1" ht="37.15" hidden="1" customHeight="1" x14ac:dyDescent="0.2">
      <c r="A143" s="83" t="s">
        <v>17</v>
      </c>
      <c r="B143" s="84" t="s">
        <v>18</v>
      </c>
      <c r="C143" s="93" t="s">
        <v>36</v>
      </c>
      <c r="D143" s="92"/>
      <c r="E143" s="106">
        <f t="shared" ref="E143:R143" si="55">SUM(E144:E146)</f>
        <v>0</v>
      </c>
      <c r="F143" s="106">
        <f t="shared" si="55"/>
        <v>0</v>
      </c>
      <c r="G143" s="106">
        <f t="shared" si="55"/>
        <v>0</v>
      </c>
      <c r="H143" s="106">
        <f t="shared" si="55"/>
        <v>0</v>
      </c>
      <c r="I143" s="106">
        <f t="shared" si="55"/>
        <v>0</v>
      </c>
      <c r="J143" s="106">
        <f t="shared" si="55"/>
        <v>0</v>
      </c>
      <c r="K143" s="106">
        <f t="shared" si="55"/>
        <v>0</v>
      </c>
      <c r="L143" s="106">
        <f t="shared" si="55"/>
        <v>0</v>
      </c>
      <c r="M143" s="106">
        <f t="shared" si="55"/>
        <v>0</v>
      </c>
      <c r="N143" s="106">
        <f t="shared" si="55"/>
        <v>0</v>
      </c>
      <c r="O143" s="106">
        <f t="shared" si="55"/>
        <v>0</v>
      </c>
      <c r="P143" s="106">
        <f t="shared" si="55"/>
        <v>0</v>
      </c>
      <c r="Q143" s="106">
        <f t="shared" si="55"/>
        <v>0</v>
      </c>
      <c r="R143" s="106">
        <f t="shared" si="55"/>
        <v>0</v>
      </c>
      <c r="S143" s="106">
        <f t="shared" ref="S143:AH143" si="56">SUM(S144:S146)</f>
        <v>0</v>
      </c>
      <c r="T143" s="106">
        <f t="shared" si="56"/>
        <v>0</v>
      </c>
      <c r="U143" s="106">
        <f t="shared" si="56"/>
        <v>0</v>
      </c>
      <c r="V143" s="106">
        <f t="shared" si="56"/>
        <v>0</v>
      </c>
      <c r="W143" s="106">
        <f t="shared" si="56"/>
        <v>0</v>
      </c>
      <c r="X143" s="106">
        <f t="shared" si="56"/>
        <v>0</v>
      </c>
      <c r="Y143" s="106">
        <f t="shared" si="56"/>
        <v>0</v>
      </c>
      <c r="Z143" s="106">
        <f t="shared" si="56"/>
        <v>0</v>
      </c>
      <c r="AA143" s="106">
        <f t="shared" si="56"/>
        <v>0</v>
      </c>
      <c r="AB143" s="106">
        <f t="shared" si="56"/>
        <v>0</v>
      </c>
      <c r="AC143" s="106">
        <f t="shared" si="56"/>
        <v>0</v>
      </c>
      <c r="AD143" s="106">
        <f t="shared" si="56"/>
        <v>0</v>
      </c>
      <c r="AE143" s="106">
        <f t="shared" si="56"/>
        <v>0</v>
      </c>
      <c r="AF143" s="106">
        <f t="shared" si="56"/>
        <v>0</v>
      </c>
      <c r="AG143" s="106">
        <f t="shared" si="56"/>
        <v>0</v>
      </c>
      <c r="AH143" s="106">
        <f t="shared" si="56"/>
        <v>0</v>
      </c>
    </row>
    <row r="144" spans="1:34" s="6" customFormat="1" ht="12.75" hidden="1" x14ac:dyDescent="0.2">
      <c r="A144" s="77" t="s">
        <v>17</v>
      </c>
      <c r="B144" s="80" t="s">
        <v>922</v>
      </c>
      <c r="C144" s="93"/>
      <c r="D144" s="92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</row>
    <row r="145" spans="1:34" s="6" customFormat="1" ht="12.75" hidden="1" x14ac:dyDescent="0.2">
      <c r="A145" s="77" t="s">
        <v>17</v>
      </c>
      <c r="B145" s="80" t="s">
        <v>922</v>
      </c>
      <c r="C145" s="93"/>
      <c r="D145" s="92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</row>
    <row r="146" spans="1:34" s="6" customFormat="1" ht="12.75" hidden="1" x14ac:dyDescent="0.2">
      <c r="A146" s="77" t="s">
        <v>85</v>
      </c>
      <c r="B146" s="78" t="s">
        <v>85</v>
      </c>
      <c r="C146" s="93"/>
      <c r="D146" s="92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</row>
    <row r="147" spans="1:34" s="6" customFormat="1" ht="50.45" hidden="1" customHeight="1" x14ac:dyDescent="0.2">
      <c r="A147" s="188" t="s">
        <v>144</v>
      </c>
      <c r="B147" s="184" t="s">
        <v>19</v>
      </c>
      <c r="C147" s="185" t="s">
        <v>36</v>
      </c>
      <c r="D147" s="186"/>
      <c r="E147" s="187">
        <f t="shared" ref="E147:R147" si="57">E148+E152</f>
        <v>0</v>
      </c>
      <c r="F147" s="187">
        <f t="shared" si="57"/>
        <v>0</v>
      </c>
      <c r="G147" s="187">
        <f t="shared" si="57"/>
        <v>0</v>
      </c>
      <c r="H147" s="187">
        <f t="shared" si="57"/>
        <v>0</v>
      </c>
      <c r="I147" s="187">
        <f t="shared" si="57"/>
        <v>0</v>
      </c>
      <c r="J147" s="187">
        <f t="shared" si="57"/>
        <v>0</v>
      </c>
      <c r="K147" s="187">
        <f t="shared" si="57"/>
        <v>0</v>
      </c>
      <c r="L147" s="187">
        <f t="shared" si="57"/>
        <v>0</v>
      </c>
      <c r="M147" s="187">
        <f t="shared" si="57"/>
        <v>0</v>
      </c>
      <c r="N147" s="187">
        <f t="shared" si="57"/>
        <v>0</v>
      </c>
      <c r="O147" s="187">
        <f t="shared" si="57"/>
        <v>0</v>
      </c>
      <c r="P147" s="187">
        <f t="shared" si="57"/>
        <v>0</v>
      </c>
      <c r="Q147" s="187">
        <f t="shared" si="57"/>
        <v>0</v>
      </c>
      <c r="R147" s="187">
        <f t="shared" si="57"/>
        <v>0</v>
      </c>
      <c r="S147" s="187">
        <f t="shared" ref="S147:AH147" si="58">S148+S152</f>
        <v>0</v>
      </c>
      <c r="T147" s="187">
        <f t="shared" si="58"/>
        <v>0</v>
      </c>
      <c r="U147" s="187">
        <f t="shared" si="58"/>
        <v>0</v>
      </c>
      <c r="V147" s="187">
        <f t="shared" si="58"/>
        <v>0</v>
      </c>
      <c r="W147" s="187">
        <f t="shared" si="58"/>
        <v>0</v>
      </c>
      <c r="X147" s="187">
        <f t="shared" si="58"/>
        <v>0</v>
      </c>
      <c r="Y147" s="187">
        <f t="shared" si="58"/>
        <v>0</v>
      </c>
      <c r="Z147" s="187">
        <f t="shared" si="58"/>
        <v>0</v>
      </c>
      <c r="AA147" s="187">
        <f t="shared" si="58"/>
        <v>0</v>
      </c>
      <c r="AB147" s="187">
        <f t="shared" si="58"/>
        <v>0</v>
      </c>
      <c r="AC147" s="187">
        <f t="shared" si="58"/>
        <v>0</v>
      </c>
      <c r="AD147" s="187">
        <f t="shared" si="58"/>
        <v>0</v>
      </c>
      <c r="AE147" s="187">
        <f t="shared" si="58"/>
        <v>0</v>
      </c>
      <c r="AF147" s="187">
        <f t="shared" si="58"/>
        <v>0</v>
      </c>
      <c r="AG147" s="187">
        <f t="shared" si="58"/>
        <v>0</v>
      </c>
      <c r="AH147" s="187">
        <f t="shared" si="58"/>
        <v>0</v>
      </c>
    </row>
    <row r="148" spans="1:34" s="6" customFormat="1" ht="51" hidden="1" x14ac:dyDescent="0.2">
      <c r="A148" s="77" t="s">
        <v>20</v>
      </c>
      <c r="B148" s="78" t="s">
        <v>21</v>
      </c>
      <c r="C148" s="93"/>
      <c r="D148" s="92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</row>
    <row r="149" spans="1:34" s="6" customFormat="1" ht="12.75" hidden="1" x14ac:dyDescent="0.2">
      <c r="A149" s="77" t="s">
        <v>20</v>
      </c>
      <c r="B149" s="80" t="s">
        <v>922</v>
      </c>
      <c r="C149" s="93"/>
      <c r="D149" s="92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</row>
    <row r="150" spans="1:34" s="6" customFormat="1" ht="12.75" hidden="1" x14ac:dyDescent="0.2">
      <c r="A150" s="77" t="s">
        <v>20</v>
      </c>
      <c r="B150" s="80" t="s">
        <v>922</v>
      </c>
      <c r="C150" s="93"/>
      <c r="D150" s="92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</row>
    <row r="151" spans="1:34" s="6" customFormat="1" ht="12.75" hidden="1" x14ac:dyDescent="0.2">
      <c r="A151" s="77" t="s">
        <v>85</v>
      </c>
      <c r="B151" s="87" t="s">
        <v>85</v>
      </c>
      <c r="C151" s="93"/>
      <c r="D151" s="92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</row>
    <row r="152" spans="1:34" s="6" customFormat="1" ht="38.25" hidden="1" x14ac:dyDescent="0.2">
      <c r="A152" s="77" t="s">
        <v>22</v>
      </c>
      <c r="B152" s="78" t="s">
        <v>23</v>
      </c>
      <c r="C152" s="93"/>
      <c r="D152" s="92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</row>
    <row r="153" spans="1:34" s="6" customFormat="1" ht="12.75" hidden="1" x14ac:dyDescent="0.2">
      <c r="A153" s="77" t="s">
        <v>22</v>
      </c>
      <c r="B153" s="80" t="s">
        <v>922</v>
      </c>
      <c r="C153" s="93"/>
      <c r="D153" s="92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</row>
    <row r="154" spans="1:34" s="6" customFormat="1" ht="12.75" hidden="1" x14ac:dyDescent="0.2">
      <c r="A154" s="77" t="s">
        <v>22</v>
      </c>
      <c r="B154" s="80" t="s">
        <v>922</v>
      </c>
      <c r="C154" s="93"/>
      <c r="D154" s="92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</row>
    <row r="155" spans="1:34" s="6" customFormat="1" ht="12.75" hidden="1" x14ac:dyDescent="0.2">
      <c r="A155" s="77" t="s">
        <v>85</v>
      </c>
      <c r="B155" s="87" t="s">
        <v>85</v>
      </c>
      <c r="C155" s="93"/>
      <c r="D155" s="92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</row>
    <row r="156" spans="1:34" s="6" customFormat="1" ht="28.9" customHeight="1" x14ac:dyDescent="0.2">
      <c r="A156" s="188" t="s">
        <v>146</v>
      </c>
      <c r="B156" s="184" t="s">
        <v>24</v>
      </c>
      <c r="C156" s="185" t="s">
        <v>36</v>
      </c>
      <c r="D156" s="186"/>
      <c r="E156" s="189">
        <f>SUM(E157:E162)</f>
        <v>0</v>
      </c>
      <c r="F156" s="189">
        <f t="shared" ref="F156:R156" si="59">SUM(F157:F162)</f>
        <v>0</v>
      </c>
      <c r="G156" s="189">
        <f t="shared" si="59"/>
        <v>0</v>
      </c>
      <c r="H156" s="189">
        <f t="shared" si="59"/>
        <v>0</v>
      </c>
      <c r="I156" s="189">
        <f t="shared" si="59"/>
        <v>0</v>
      </c>
      <c r="J156" s="189">
        <f t="shared" si="59"/>
        <v>0</v>
      </c>
      <c r="K156" s="189">
        <f t="shared" si="59"/>
        <v>0</v>
      </c>
      <c r="L156" s="189">
        <f t="shared" si="59"/>
        <v>0</v>
      </c>
      <c r="M156" s="189">
        <f t="shared" si="59"/>
        <v>0</v>
      </c>
      <c r="N156" s="189">
        <f t="shared" si="59"/>
        <v>0</v>
      </c>
      <c r="O156" s="189">
        <f t="shared" si="59"/>
        <v>0</v>
      </c>
      <c r="P156" s="189">
        <f t="shared" si="59"/>
        <v>0</v>
      </c>
      <c r="Q156" s="189">
        <f t="shared" si="59"/>
        <v>0</v>
      </c>
      <c r="R156" s="189">
        <f t="shared" si="59"/>
        <v>0</v>
      </c>
      <c r="S156" s="189">
        <f t="shared" ref="S156:AH156" si="60">SUM(S157:S162)</f>
        <v>0</v>
      </c>
      <c r="T156" s="189">
        <f t="shared" si="60"/>
        <v>0</v>
      </c>
      <c r="U156" s="189">
        <f t="shared" si="60"/>
        <v>0</v>
      </c>
      <c r="V156" s="189">
        <f t="shared" si="60"/>
        <v>0</v>
      </c>
      <c r="W156" s="189">
        <f t="shared" si="60"/>
        <v>0</v>
      </c>
      <c r="X156" s="189">
        <f t="shared" si="60"/>
        <v>0</v>
      </c>
      <c r="Y156" s="189">
        <f t="shared" si="60"/>
        <v>0</v>
      </c>
      <c r="Z156" s="189">
        <f t="shared" si="60"/>
        <v>0</v>
      </c>
      <c r="AA156" s="189">
        <f t="shared" si="60"/>
        <v>0</v>
      </c>
      <c r="AB156" s="189">
        <f t="shared" si="60"/>
        <v>0</v>
      </c>
      <c r="AC156" s="189">
        <f t="shared" si="60"/>
        <v>0</v>
      </c>
      <c r="AD156" s="189">
        <f t="shared" si="60"/>
        <v>0</v>
      </c>
      <c r="AE156" s="189">
        <f t="shared" si="60"/>
        <v>0</v>
      </c>
      <c r="AF156" s="189">
        <f t="shared" si="60"/>
        <v>0</v>
      </c>
      <c r="AG156" s="189">
        <f t="shared" si="60"/>
        <v>0</v>
      </c>
      <c r="AH156" s="189">
        <f t="shared" si="60"/>
        <v>0</v>
      </c>
    </row>
    <row r="157" spans="1:34" s="6" customFormat="1" ht="28.9" customHeight="1" x14ac:dyDescent="0.2">
      <c r="A157" s="77" t="s">
        <v>146</v>
      </c>
      <c r="B157" s="80" t="str">
        <f>'Прил 10'!B156</f>
        <v>Строительство ВЛЗ-10 кВ, КТП в Ульяновском районе, с.Луговое</v>
      </c>
      <c r="C157" s="95" t="str">
        <f>'Прил 10'!C156</f>
        <v>М/УСК/73/С1</v>
      </c>
      <c r="D157" s="92"/>
      <c r="E157" s="106">
        <f>'Прил 13'!G158</f>
        <v>0</v>
      </c>
      <c r="F157" s="106">
        <f>'Прил 13'!H158</f>
        <v>0</v>
      </c>
      <c r="G157" s="106">
        <f>'Прил 13'!P158</f>
        <v>0</v>
      </c>
      <c r="H157" s="106">
        <f>'Прил 13'!J158</f>
        <v>0</v>
      </c>
      <c r="I157" s="106">
        <f>'Прил 13'!K158</f>
        <v>0</v>
      </c>
      <c r="J157" s="106">
        <f t="shared" ref="J157:N158" si="61">O157+T157+Y157+AD157</f>
        <v>0</v>
      </c>
      <c r="K157" s="106">
        <f t="shared" si="61"/>
        <v>0</v>
      </c>
      <c r="L157" s="106">
        <f t="shared" si="61"/>
        <v>0</v>
      </c>
      <c r="M157" s="106">
        <f t="shared" si="61"/>
        <v>0</v>
      </c>
      <c r="N157" s="106">
        <f t="shared" si="61"/>
        <v>0</v>
      </c>
      <c r="O157" s="106">
        <f>'Прил 13'!N158</f>
        <v>0</v>
      </c>
      <c r="P157" s="106">
        <f>'Прил 13'!O158</f>
        <v>0</v>
      </c>
      <c r="Q157" s="106">
        <f>'Прил 13'!P158</f>
        <v>0</v>
      </c>
      <c r="R157" s="106">
        <f>'Прил 13'!Q158</f>
        <v>0</v>
      </c>
      <c r="S157" s="106">
        <f>'Прил 13'!R158</f>
        <v>0</v>
      </c>
      <c r="T157" s="106">
        <v>0</v>
      </c>
      <c r="U157" s="106">
        <v>0</v>
      </c>
      <c r="V157" s="106">
        <v>0</v>
      </c>
      <c r="W157" s="106">
        <v>0</v>
      </c>
      <c r="X157" s="106">
        <v>0</v>
      </c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</row>
    <row r="158" spans="1:34" s="6" customFormat="1" ht="30.6" hidden="1" customHeight="1" x14ac:dyDescent="0.2">
      <c r="A158" s="77" t="s">
        <v>146</v>
      </c>
      <c r="B158" s="80">
        <f>'Прил 10'!B157</f>
        <v>0</v>
      </c>
      <c r="C158" s="95">
        <f>'Прил 10'!C157</f>
        <v>0</v>
      </c>
      <c r="D158" s="92"/>
      <c r="E158" s="106">
        <f>'Прил 13'!G159</f>
        <v>0</v>
      </c>
      <c r="F158" s="106">
        <f>'Прил 13'!H159</f>
        <v>0</v>
      </c>
      <c r="G158" s="106">
        <f>'Прил 13'!I159</f>
        <v>0</v>
      </c>
      <c r="H158" s="106">
        <f>'Прил 13'!J159</f>
        <v>0</v>
      </c>
      <c r="I158" s="106">
        <f>'Прил 13'!K159</f>
        <v>0</v>
      </c>
      <c r="J158" s="106">
        <f t="shared" si="61"/>
        <v>0</v>
      </c>
      <c r="K158" s="106">
        <f t="shared" si="61"/>
        <v>0</v>
      </c>
      <c r="L158" s="106">
        <f t="shared" si="61"/>
        <v>0</v>
      </c>
      <c r="M158" s="106">
        <f t="shared" si="61"/>
        <v>0</v>
      </c>
      <c r="N158" s="106">
        <f t="shared" si="61"/>
        <v>0</v>
      </c>
      <c r="O158" s="106">
        <f>'Прил 13'!N159</f>
        <v>0</v>
      </c>
      <c r="P158" s="106">
        <f>'Прил 13'!O159</f>
        <v>0</v>
      </c>
      <c r="Q158" s="106">
        <f>'Прил 13'!P159</f>
        <v>0</v>
      </c>
      <c r="R158" s="106">
        <f>'Прил 13'!Q159</f>
        <v>0</v>
      </c>
      <c r="S158" s="106">
        <f>'Прил 13'!R159</f>
        <v>0</v>
      </c>
      <c r="T158" s="106">
        <f>'Прил 13'!U159</f>
        <v>0</v>
      </c>
      <c r="U158" s="106">
        <f>'Прил 13'!V159</f>
        <v>0</v>
      </c>
      <c r="V158" s="106">
        <f>'Прил 13'!W159</f>
        <v>0</v>
      </c>
      <c r="W158" s="106">
        <f>'Прил 13'!X159</f>
        <v>0</v>
      </c>
      <c r="X158" s="106">
        <f>'Прил 13'!Y159</f>
        <v>0</v>
      </c>
      <c r="Y158" s="106">
        <f>'Прил 13'!AB159</f>
        <v>0</v>
      </c>
      <c r="Z158" s="106">
        <f>'Прил 13'!AC159</f>
        <v>0</v>
      </c>
      <c r="AA158" s="106">
        <f>'Прил 13'!AD159</f>
        <v>0</v>
      </c>
      <c r="AB158" s="106">
        <f>'Прил 13'!AE159</f>
        <v>0</v>
      </c>
      <c r="AC158" s="106">
        <f>'Прил 13'!AF159</f>
        <v>0</v>
      </c>
      <c r="AD158" s="106">
        <f>'Прил 13'!AI159</f>
        <v>0</v>
      </c>
      <c r="AE158" s="106">
        <f>'Прил 13'!AJ159</f>
        <v>0</v>
      </c>
      <c r="AF158" s="106">
        <f>'Прил 13'!AK159</f>
        <v>0</v>
      </c>
      <c r="AG158" s="106">
        <f>'Прил 13'!AL159</f>
        <v>0</v>
      </c>
      <c r="AH158" s="106">
        <f>'Прил 13'!AM159</f>
        <v>0</v>
      </c>
    </row>
    <row r="159" spans="1:34" s="6" customFormat="1" ht="12.75" hidden="1" x14ac:dyDescent="0.2">
      <c r="A159" s="77" t="s">
        <v>146</v>
      </c>
      <c r="B159" s="120"/>
      <c r="C159" s="95"/>
      <c r="D159" s="92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>
        <f>'Прил 13'!AI160</f>
        <v>0</v>
      </c>
      <c r="AE159" s="106">
        <f>'Прил 13'!AJ160</f>
        <v>0</v>
      </c>
      <c r="AF159" s="106">
        <f>'Прил 13'!AK160</f>
        <v>0</v>
      </c>
      <c r="AG159" s="106">
        <f>'Прил 13'!AL160</f>
        <v>0</v>
      </c>
      <c r="AH159" s="106">
        <f>'Прил 13'!AM160</f>
        <v>0</v>
      </c>
    </row>
    <row r="160" spans="1:34" s="6" customFormat="1" ht="12.75" hidden="1" x14ac:dyDescent="0.2">
      <c r="A160" s="77" t="s">
        <v>146</v>
      </c>
      <c r="B160" s="120"/>
      <c r="C160" s="95"/>
      <c r="D160" s="92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>
        <f>'Прил 13'!AI161</f>
        <v>0</v>
      </c>
      <c r="AE160" s="106">
        <f>'Прил 13'!AJ161</f>
        <v>0</v>
      </c>
      <c r="AF160" s="106">
        <f>'Прил 13'!AK161</f>
        <v>0</v>
      </c>
      <c r="AG160" s="106">
        <f>'Прил 13'!AL161</f>
        <v>0</v>
      </c>
      <c r="AH160" s="106">
        <f>'Прил 13'!AM161</f>
        <v>0</v>
      </c>
    </row>
    <row r="161" spans="1:34" s="6" customFormat="1" ht="12.75" hidden="1" x14ac:dyDescent="0.2">
      <c r="A161" s="77" t="s">
        <v>146</v>
      </c>
      <c r="B161" s="120"/>
      <c r="C161" s="95"/>
      <c r="D161" s="92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>
        <f>'Прил 13'!AI162</f>
        <v>0</v>
      </c>
      <c r="AE161" s="106">
        <f>'Прил 13'!AJ162</f>
        <v>0</v>
      </c>
      <c r="AF161" s="106">
        <f>'Прил 13'!AK162</f>
        <v>0</v>
      </c>
      <c r="AG161" s="106">
        <f>'Прил 13'!AL162</f>
        <v>0</v>
      </c>
      <c r="AH161" s="106">
        <f>'Прил 13'!AM162</f>
        <v>0</v>
      </c>
    </row>
    <row r="162" spans="1:34" s="6" customFormat="1" ht="12.75" hidden="1" x14ac:dyDescent="0.2">
      <c r="A162" s="77" t="s">
        <v>146</v>
      </c>
      <c r="B162" s="120"/>
      <c r="C162" s="95"/>
      <c r="D162" s="92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>
        <f>'Прил 13'!AI163</f>
        <v>0</v>
      </c>
      <c r="AE162" s="106">
        <f>'Прил 13'!AJ163</f>
        <v>0</v>
      </c>
      <c r="AF162" s="106">
        <f>'Прил 13'!AK163</f>
        <v>0</v>
      </c>
      <c r="AG162" s="106">
        <f>'Прил 13'!AL163</f>
        <v>0</v>
      </c>
      <c r="AH162" s="106">
        <f>'Прил 13'!AM163</f>
        <v>0</v>
      </c>
    </row>
    <row r="163" spans="1:34" s="6" customFormat="1" ht="40.9" hidden="1" customHeight="1" x14ac:dyDescent="0.2">
      <c r="A163" s="188" t="s">
        <v>148</v>
      </c>
      <c r="B163" s="190" t="s">
        <v>25</v>
      </c>
      <c r="C163" s="185" t="s">
        <v>36</v>
      </c>
      <c r="D163" s="186"/>
      <c r="E163" s="187">
        <f t="shared" ref="E163:Q163" si="62">SUM(E164:E166)</f>
        <v>0</v>
      </c>
      <c r="F163" s="187">
        <f t="shared" si="62"/>
        <v>0</v>
      </c>
      <c r="G163" s="187">
        <f t="shared" si="62"/>
        <v>0</v>
      </c>
      <c r="H163" s="187">
        <f t="shared" si="62"/>
        <v>0</v>
      </c>
      <c r="I163" s="187">
        <f t="shared" si="62"/>
        <v>0</v>
      </c>
      <c r="J163" s="187">
        <f t="shared" si="62"/>
        <v>0</v>
      </c>
      <c r="K163" s="187">
        <f t="shared" si="62"/>
        <v>0</v>
      </c>
      <c r="L163" s="187">
        <f t="shared" si="62"/>
        <v>0</v>
      </c>
      <c r="M163" s="187">
        <f t="shared" si="62"/>
        <v>0</v>
      </c>
      <c r="N163" s="187">
        <f t="shared" si="62"/>
        <v>0</v>
      </c>
      <c r="O163" s="187">
        <f t="shared" si="62"/>
        <v>0</v>
      </c>
      <c r="P163" s="187">
        <f t="shared" si="62"/>
        <v>0</v>
      </c>
      <c r="Q163" s="187">
        <f t="shared" si="62"/>
        <v>0</v>
      </c>
      <c r="R163" s="187">
        <f>SUM(R164:R166)</f>
        <v>0</v>
      </c>
      <c r="S163" s="187">
        <f t="shared" ref="S163:AH163" si="63">SUM(S164:S166)</f>
        <v>0</v>
      </c>
      <c r="T163" s="187">
        <f t="shared" si="63"/>
        <v>0</v>
      </c>
      <c r="U163" s="187">
        <f t="shared" si="63"/>
        <v>0</v>
      </c>
      <c r="V163" s="187">
        <f t="shared" si="63"/>
        <v>0</v>
      </c>
      <c r="W163" s="187">
        <f t="shared" si="63"/>
        <v>0</v>
      </c>
      <c r="X163" s="187">
        <f t="shared" si="63"/>
        <v>0</v>
      </c>
      <c r="Y163" s="187">
        <f t="shared" si="63"/>
        <v>0</v>
      </c>
      <c r="Z163" s="187">
        <f t="shared" si="63"/>
        <v>0</v>
      </c>
      <c r="AA163" s="187">
        <f t="shared" si="63"/>
        <v>0</v>
      </c>
      <c r="AB163" s="187">
        <f t="shared" si="63"/>
        <v>0</v>
      </c>
      <c r="AC163" s="187">
        <f t="shared" si="63"/>
        <v>0</v>
      </c>
      <c r="AD163" s="187">
        <f t="shared" si="63"/>
        <v>0</v>
      </c>
      <c r="AE163" s="187">
        <f t="shared" si="63"/>
        <v>0</v>
      </c>
      <c r="AF163" s="187">
        <f t="shared" si="63"/>
        <v>0</v>
      </c>
      <c r="AG163" s="187">
        <f t="shared" si="63"/>
        <v>0</v>
      </c>
      <c r="AH163" s="187">
        <f t="shared" si="63"/>
        <v>0</v>
      </c>
    </row>
    <row r="164" spans="1:34" s="6" customFormat="1" ht="12.75" hidden="1" x14ac:dyDescent="0.2">
      <c r="A164" s="77" t="s">
        <v>148</v>
      </c>
      <c r="B164" s="80" t="s">
        <v>922</v>
      </c>
      <c r="C164" s="93"/>
      <c r="D164" s="92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</row>
    <row r="165" spans="1:34" s="6" customFormat="1" ht="12.75" hidden="1" x14ac:dyDescent="0.2">
      <c r="A165" s="77" t="s">
        <v>148</v>
      </c>
      <c r="B165" s="80" t="s">
        <v>922</v>
      </c>
      <c r="C165" s="93"/>
      <c r="D165" s="92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  <c r="AG165" s="106"/>
      <c r="AH165" s="106"/>
    </row>
    <row r="166" spans="1:34" s="6" customFormat="1" ht="12.75" hidden="1" x14ac:dyDescent="0.2">
      <c r="A166" s="77" t="s">
        <v>85</v>
      </c>
      <c r="B166" s="87" t="s">
        <v>85</v>
      </c>
      <c r="C166" s="93"/>
      <c r="D166" s="92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  <c r="AG166" s="106"/>
      <c r="AH166" s="106"/>
    </row>
    <row r="167" spans="1:34" s="6" customFormat="1" ht="26.45" hidden="1" customHeight="1" x14ac:dyDescent="0.2">
      <c r="A167" s="188" t="s">
        <v>150</v>
      </c>
      <c r="B167" s="184" t="s">
        <v>26</v>
      </c>
      <c r="C167" s="185" t="s">
        <v>36</v>
      </c>
      <c r="D167" s="186"/>
      <c r="E167" s="189">
        <f t="shared" ref="E167:AH167" si="64">SUM(E168:E171)</f>
        <v>0</v>
      </c>
      <c r="F167" s="189">
        <f t="shared" si="64"/>
        <v>0</v>
      </c>
      <c r="G167" s="189">
        <f t="shared" si="64"/>
        <v>0</v>
      </c>
      <c r="H167" s="189">
        <f t="shared" si="64"/>
        <v>0</v>
      </c>
      <c r="I167" s="189">
        <f t="shared" si="64"/>
        <v>0</v>
      </c>
      <c r="J167" s="189">
        <f t="shared" si="64"/>
        <v>0</v>
      </c>
      <c r="K167" s="189">
        <f t="shared" si="64"/>
        <v>0</v>
      </c>
      <c r="L167" s="189">
        <f t="shared" si="64"/>
        <v>0</v>
      </c>
      <c r="M167" s="189">
        <f t="shared" si="64"/>
        <v>0</v>
      </c>
      <c r="N167" s="189">
        <f t="shared" si="64"/>
        <v>0</v>
      </c>
      <c r="O167" s="189">
        <f t="shared" si="64"/>
        <v>0</v>
      </c>
      <c r="P167" s="189">
        <f t="shared" si="64"/>
        <v>0</v>
      </c>
      <c r="Q167" s="189">
        <f t="shared" si="64"/>
        <v>0</v>
      </c>
      <c r="R167" s="189">
        <f t="shared" si="64"/>
        <v>0</v>
      </c>
      <c r="S167" s="189">
        <f t="shared" si="64"/>
        <v>0</v>
      </c>
      <c r="T167" s="189">
        <f t="shared" si="64"/>
        <v>0</v>
      </c>
      <c r="U167" s="189">
        <f t="shared" si="64"/>
        <v>0</v>
      </c>
      <c r="V167" s="189">
        <f t="shared" si="64"/>
        <v>0</v>
      </c>
      <c r="W167" s="189">
        <f t="shared" si="64"/>
        <v>0</v>
      </c>
      <c r="X167" s="189">
        <f t="shared" si="64"/>
        <v>0</v>
      </c>
      <c r="Y167" s="189">
        <f t="shared" si="64"/>
        <v>0</v>
      </c>
      <c r="Z167" s="189">
        <f t="shared" si="64"/>
        <v>0</v>
      </c>
      <c r="AA167" s="189">
        <f t="shared" si="64"/>
        <v>0</v>
      </c>
      <c r="AB167" s="189">
        <f t="shared" si="64"/>
        <v>0</v>
      </c>
      <c r="AC167" s="189">
        <f t="shared" si="64"/>
        <v>0</v>
      </c>
      <c r="AD167" s="189">
        <f t="shared" si="64"/>
        <v>0</v>
      </c>
      <c r="AE167" s="189">
        <f t="shared" si="64"/>
        <v>0</v>
      </c>
      <c r="AF167" s="189">
        <f t="shared" si="64"/>
        <v>0</v>
      </c>
      <c r="AG167" s="189">
        <f t="shared" si="64"/>
        <v>0</v>
      </c>
      <c r="AH167" s="189">
        <f t="shared" si="64"/>
        <v>0</v>
      </c>
    </row>
    <row r="168" spans="1:34" s="6" customFormat="1" ht="37.9" hidden="1" customHeight="1" x14ac:dyDescent="0.2">
      <c r="A168" s="77"/>
      <c r="B168" s="80"/>
      <c r="C168" s="95"/>
      <c r="D168" s="92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  <c r="AG168" s="106"/>
      <c r="AH168" s="106"/>
    </row>
    <row r="169" spans="1:34" s="6" customFormat="1" ht="24.6" hidden="1" customHeight="1" x14ac:dyDescent="0.2">
      <c r="A169" s="77"/>
      <c r="B169" s="80"/>
      <c r="C169" s="95"/>
      <c r="D169" s="92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  <c r="AG169" s="106"/>
      <c r="AH169" s="106"/>
    </row>
    <row r="170" spans="1:34" s="6" customFormat="1" ht="29.45" hidden="1" customHeight="1" x14ac:dyDescent="0.2">
      <c r="A170" s="77"/>
      <c r="B170" s="80"/>
      <c r="C170" s="95"/>
      <c r="D170" s="92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  <c r="AG170" s="106"/>
      <c r="AH170" s="106"/>
    </row>
    <row r="171" spans="1:34" s="6" customFormat="1" ht="30" hidden="1" customHeight="1" x14ac:dyDescent="0.2">
      <c r="A171" s="77"/>
      <c r="B171" s="80"/>
      <c r="C171" s="95"/>
      <c r="D171" s="92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  <c r="AG171" s="106"/>
      <c r="AH171" s="106"/>
    </row>
    <row r="172" spans="1:34" s="6" customFormat="1" ht="12.75" x14ac:dyDescent="0.2">
      <c r="A172" s="99" t="s">
        <v>863</v>
      </c>
    </row>
    <row r="173" spans="1:34" s="6" customFormat="1" ht="12.75" x14ac:dyDescent="0.2">
      <c r="A173" s="6" t="s">
        <v>864</v>
      </c>
    </row>
    <row r="175" spans="1:34" x14ac:dyDescent="0.25">
      <c r="C175" s="6" t="s">
        <v>966</v>
      </c>
      <c r="Z175" s="6" t="s">
        <v>967</v>
      </c>
    </row>
    <row r="177" spans="3:26" s="6" customFormat="1" ht="12.75" x14ac:dyDescent="0.2">
      <c r="C177" s="6" t="s">
        <v>43</v>
      </c>
      <c r="Z177" s="6" t="s">
        <v>44</v>
      </c>
    </row>
    <row r="178" spans="3:26" s="6" customFormat="1" ht="12.75" x14ac:dyDescent="0.2"/>
    <row r="179" spans="3:26" s="6" customFormat="1" ht="12.75" x14ac:dyDescent="0.2">
      <c r="C179" s="6" t="str">
        <f>'Прил 13'!G182</f>
        <v xml:space="preserve">Начальник ОРС </v>
      </c>
      <c r="Z179" s="6" t="str">
        <f>'Прил 13'!AQ182</f>
        <v>Ф.М.Валиахметов</v>
      </c>
    </row>
    <row r="180" spans="3:26" s="6" customFormat="1" ht="12.75" x14ac:dyDescent="0.2"/>
    <row r="181" spans="3:26" s="6" customFormat="1" ht="12.75" x14ac:dyDescent="0.2">
      <c r="C181" s="6" t="str">
        <f>'Прил 10'!C182</f>
        <v>Начальник УТЭ</v>
      </c>
      <c r="Z181" s="6" t="str">
        <f>'Прил 10'!O182</f>
        <v>И.Г. Самойлов</v>
      </c>
    </row>
  </sheetData>
  <mergeCells count="22">
    <mergeCell ref="A14:A17"/>
    <mergeCell ref="B14:B17"/>
    <mergeCell ref="C14:C17"/>
    <mergeCell ref="D14:D17"/>
    <mergeCell ref="J15:AH15"/>
    <mergeCell ref="E16:I16"/>
    <mergeCell ref="J16:N16"/>
    <mergeCell ref="O16:S16"/>
    <mergeCell ref="T16:X16"/>
    <mergeCell ref="Y16:AC16"/>
    <mergeCell ref="AD16:AH16"/>
    <mergeCell ref="E15:I15"/>
    <mergeCell ref="AD2:AH2"/>
    <mergeCell ref="A3:AH3"/>
    <mergeCell ref="K4:L4"/>
    <mergeCell ref="M4:N4"/>
    <mergeCell ref="O4:P4"/>
    <mergeCell ref="K6:T6"/>
    <mergeCell ref="K7:X7"/>
    <mergeCell ref="O9:P9"/>
    <mergeCell ref="E14:AH14"/>
    <mergeCell ref="M11:AH11"/>
  </mergeCells>
  <phoneticPr fontId="27" type="noConversion"/>
  <pageMargins left="0" right="0" top="0.39370078740157483" bottom="0.19685039370078741" header="0" footer="0"/>
  <pageSetup paperSize="9" scale="6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D187"/>
  <sheetViews>
    <sheetView topLeftCell="A14" zoomScale="85" zoomScaleNormal="85" workbookViewId="0">
      <pane xSplit="2" ySplit="5" topLeftCell="AP19" activePane="bottomRight" state="frozen"/>
      <selection activeCell="A14" sqref="A14"/>
      <selection pane="topRight" activeCell="C14" sqref="C14"/>
      <selection pane="bottomLeft" activeCell="A19" sqref="A19"/>
      <selection pane="bottomRight" activeCell="CD174" sqref="CD174"/>
    </sheetView>
  </sheetViews>
  <sheetFormatPr defaultColWidth="9.140625" defaultRowHeight="12.75" x14ac:dyDescent="0.2"/>
  <cols>
    <col min="1" max="1" width="7.140625" style="6" customWidth="1"/>
    <col min="2" max="2" width="31.5703125" style="6" customWidth="1"/>
    <col min="3" max="3" width="13" style="6" customWidth="1"/>
    <col min="4" max="4" width="14" style="6" customWidth="1"/>
    <col min="5" max="8" width="4.28515625" style="6" customWidth="1"/>
    <col min="9" max="9" width="6.42578125" style="6" customWidth="1"/>
    <col min="10" max="10" width="4.28515625" style="6" customWidth="1"/>
    <col min="11" max="11" width="5.85546875" style="6" customWidth="1"/>
    <col min="12" max="36" width="4.28515625" style="6" customWidth="1"/>
    <col min="37" max="37" width="5.140625" style="6" customWidth="1"/>
    <col min="38" max="38" width="4.28515625" style="6" customWidth="1"/>
    <col min="39" max="39" width="5.28515625" style="6" customWidth="1"/>
    <col min="40" max="45" width="4.28515625" style="6" customWidth="1"/>
    <col min="46" max="46" width="6.28515625" style="6" customWidth="1"/>
    <col min="47" max="73" width="4.28515625" style="6" customWidth="1"/>
    <col min="74" max="74" width="5.140625" style="6" customWidth="1"/>
    <col min="75" max="80" width="4.28515625" style="6" customWidth="1"/>
    <col min="81" max="81" width="5.7109375" style="6" customWidth="1"/>
    <col min="82" max="82" width="20.5703125" style="6" customWidth="1"/>
    <col min="83" max="16384" width="9.140625" style="6"/>
  </cols>
  <sheetData>
    <row r="1" spans="1:82" x14ac:dyDescent="0.2">
      <c r="CD1" s="7" t="s">
        <v>865</v>
      </c>
    </row>
    <row r="2" spans="1:82" ht="13.9" customHeight="1" x14ac:dyDescent="0.2">
      <c r="BX2" s="71"/>
      <c r="CA2" s="284" t="s">
        <v>29</v>
      </c>
      <c r="CB2" s="284"/>
      <c r="CC2" s="284"/>
      <c r="CD2" s="284"/>
    </row>
    <row r="3" spans="1:82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 t="s">
        <v>866</v>
      </c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CA3" s="295" t="s">
        <v>28</v>
      </c>
      <c r="CB3" s="295"/>
      <c r="CC3" s="295"/>
      <c r="CD3" s="295"/>
    </row>
    <row r="4" spans="1:82" x14ac:dyDescent="0.2">
      <c r="K4" s="7"/>
      <c r="L4" s="320"/>
      <c r="M4" s="320"/>
      <c r="N4" s="289"/>
      <c r="O4" s="289"/>
      <c r="P4" s="320"/>
      <c r="Q4" s="320"/>
      <c r="AA4" s="7"/>
      <c r="AB4" s="320"/>
      <c r="AC4" s="320"/>
      <c r="AD4" s="289"/>
      <c r="AE4" s="289"/>
      <c r="AF4" s="205"/>
      <c r="AG4" s="7" t="s">
        <v>784</v>
      </c>
      <c r="AH4" s="290" t="s">
        <v>1005</v>
      </c>
      <c r="AI4" s="290"/>
      <c r="AJ4" s="289" t="s">
        <v>799</v>
      </c>
      <c r="AK4" s="289"/>
      <c r="AL4" s="290" t="s">
        <v>968</v>
      </c>
      <c r="AM4" s="290"/>
      <c r="AN4" s="6" t="s">
        <v>786</v>
      </c>
    </row>
    <row r="5" spans="1:82" ht="11.25" customHeight="1" x14ac:dyDescent="0.2"/>
    <row r="6" spans="1:82" ht="12.75" customHeight="1" x14ac:dyDescent="0.2">
      <c r="K6" s="7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B6" s="7"/>
      <c r="AC6" s="108"/>
      <c r="AD6" s="108"/>
      <c r="AE6" s="108"/>
      <c r="AF6" s="108"/>
      <c r="AG6" s="108"/>
      <c r="AH6" s="7" t="s">
        <v>57</v>
      </c>
      <c r="AI6" s="181"/>
      <c r="AJ6" s="181" t="s">
        <v>27</v>
      </c>
      <c r="AK6" s="181"/>
      <c r="AL6" s="181"/>
      <c r="AM6" s="181"/>
      <c r="AN6" s="181"/>
      <c r="AO6" s="181"/>
      <c r="AP6" s="181"/>
      <c r="AQ6" s="181"/>
    </row>
    <row r="7" spans="1:82" ht="16.899999999999999" hidden="1" customHeight="1" x14ac:dyDescent="0.2"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72"/>
      <c r="AC7" s="286" t="s">
        <v>58</v>
      </c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</row>
    <row r="8" spans="1:82" ht="11.25" customHeight="1" x14ac:dyDescent="0.2"/>
    <row r="9" spans="1:82" x14ac:dyDescent="0.2">
      <c r="O9" s="7"/>
      <c r="P9" s="320"/>
      <c r="Q9" s="320"/>
      <c r="AG9" s="7"/>
      <c r="AH9" s="205"/>
      <c r="AI9" s="205"/>
      <c r="AK9" s="7" t="s">
        <v>59</v>
      </c>
      <c r="AL9" s="290" t="s">
        <v>968</v>
      </c>
      <c r="AM9" s="290"/>
      <c r="AN9" s="6" t="s">
        <v>60</v>
      </c>
    </row>
    <row r="10" spans="1:82" ht="11.25" customHeight="1" x14ac:dyDescent="0.2"/>
    <row r="11" spans="1:82" ht="16.149999999999999" customHeight="1" x14ac:dyDescent="0.2">
      <c r="N11" s="7"/>
      <c r="O11" s="205"/>
      <c r="P11" s="205" t="s">
        <v>61</v>
      </c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100"/>
      <c r="AD11" s="309" t="s">
        <v>969</v>
      </c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182"/>
      <c r="BF11" s="182"/>
      <c r="BG11" s="182"/>
    </row>
    <row r="12" spans="1:82" ht="12.75" customHeight="1" x14ac:dyDescent="0.2"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 t="s">
        <v>62</v>
      </c>
      <c r="AE12" s="96"/>
      <c r="AF12" s="96"/>
      <c r="AG12" s="96"/>
    </row>
    <row r="13" spans="1:82" ht="9" customHeight="1" x14ac:dyDescent="0.2"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</row>
    <row r="14" spans="1:82" ht="27" customHeight="1" x14ac:dyDescent="0.2">
      <c r="A14" s="274" t="s">
        <v>65</v>
      </c>
      <c r="B14" s="274" t="s">
        <v>66</v>
      </c>
      <c r="C14" s="274" t="s">
        <v>63</v>
      </c>
      <c r="D14" s="274" t="s">
        <v>867</v>
      </c>
      <c r="E14" s="317" t="s">
        <v>868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3" t="s">
        <v>992</v>
      </c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4"/>
      <c r="BW14" s="302" t="s">
        <v>869</v>
      </c>
      <c r="BX14" s="303"/>
      <c r="BY14" s="303"/>
      <c r="BZ14" s="303"/>
      <c r="CA14" s="303"/>
      <c r="CB14" s="303"/>
      <c r="CC14" s="304"/>
      <c r="CD14" s="274" t="s">
        <v>54</v>
      </c>
    </row>
    <row r="15" spans="1:82" ht="25.9" customHeight="1" x14ac:dyDescent="0.2">
      <c r="A15" s="275"/>
      <c r="B15" s="275"/>
      <c r="C15" s="275"/>
      <c r="D15" s="275"/>
      <c r="E15" s="277" t="s">
        <v>45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323"/>
      <c r="AM15" s="323"/>
      <c r="AN15" s="277" t="s">
        <v>1006</v>
      </c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1"/>
      <c r="BA15" s="291"/>
      <c r="BB15" s="291"/>
      <c r="BC15" s="291"/>
      <c r="BD15" s="291"/>
      <c r="BE15" s="291"/>
      <c r="BF15" s="291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91"/>
      <c r="BS15" s="291"/>
      <c r="BT15" s="291"/>
      <c r="BU15" s="291"/>
      <c r="BV15" s="278"/>
      <c r="BW15" s="310"/>
      <c r="BX15" s="311"/>
      <c r="BY15" s="311"/>
      <c r="BZ15" s="311"/>
      <c r="CA15" s="311"/>
      <c r="CB15" s="311"/>
      <c r="CC15" s="312"/>
      <c r="CD15" s="275"/>
    </row>
    <row r="16" spans="1:82" ht="25.15" customHeight="1" x14ac:dyDescent="0.2">
      <c r="A16" s="275"/>
      <c r="B16" s="275"/>
      <c r="C16" s="275"/>
      <c r="D16" s="275"/>
      <c r="E16" s="277" t="s">
        <v>788</v>
      </c>
      <c r="F16" s="291"/>
      <c r="G16" s="291"/>
      <c r="H16" s="291"/>
      <c r="I16" s="291"/>
      <c r="J16" s="291"/>
      <c r="K16" s="278"/>
      <c r="L16" s="277" t="s">
        <v>789</v>
      </c>
      <c r="M16" s="291"/>
      <c r="N16" s="291"/>
      <c r="O16" s="291"/>
      <c r="P16" s="291"/>
      <c r="Q16" s="291"/>
      <c r="R16" s="278"/>
      <c r="S16" s="277" t="s">
        <v>790</v>
      </c>
      <c r="T16" s="291"/>
      <c r="U16" s="291"/>
      <c r="V16" s="291"/>
      <c r="W16" s="291"/>
      <c r="X16" s="291"/>
      <c r="Y16" s="278"/>
      <c r="Z16" s="277" t="s">
        <v>791</v>
      </c>
      <c r="AA16" s="291"/>
      <c r="AB16" s="291"/>
      <c r="AC16" s="291"/>
      <c r="AD16" s="291"/>
      <c r="AE16" s="291"/>
      <c r="AF16" s="278"/>
      <c r="AG16" s="277" t="s">
        <v>792</v>
      </c>
      <c r="AH16" s="291"/>
      <c r="AI16" s="291"/>
      <c r="AJ16" s="291"/>
      <c r="AK16" s="291"/>
      <c r="AL16" s="291"/>
      <c r="AM16" s="291"/>
      <c r="AN16" s="277" t="s">
        <v>788</v>
      </c>
      <c r="AO16" s="291"/>
      <c r="AP16" s="291"/>
      <c r="AQ16" s="291"/>
      <c r="AR16" s="291"/>
      <c r="AS16" s="291"/>
      <c r="AT16" s="278"/>
      <c r="AU16" s="277" t="s">
        <v>789</v>
      </c>
      <c r="AV16" s="291"/>
      <c r="AW16" s="291"/>
      <c r="AX16" s="291"/>
      <c r="AY16" s="291"/>
      <c r="AZ16" s="291"/>
      <c r="BA16" s="278"/>
      <c r="BB16" s="277" t="s">
        <v>790</v>
      </c>
      <c r="BC16" s="291"/>
      <c r="BD16" s="291"/>
      <c r="BE16" s="291"/>
      <c r="BF16" s="291"/>
      <c r="BG16" s="291"/>
      <c r="BH16" s="278"/>
      <c r="BI16" s="277" t="s">
        <v>791</v>
      </c>
      <c r="BJ16" s="291"/>
      <c r="BK16" s="291"/>
      <c r="BL16" s="291"/>
      <c r="BM16" s="291"/>
      <c r="BN16" s="291"/>
      <c r="BO16" s="278"/>
      <c r="BP16" s="277" t="s">
        <v>792</v>
      </c>
      <c r="BQ16" s="291"/>
      <c r="BR16" s="291"/>
      <c r="BS16" s="291"/>
      <c r="BT16" s="291"/>
      <c r="BU16" s="291"/>
      <c r="BV16" s="278"/>
      <c r="BW16" s="276"/>
      <c r="BX16" s="305"/>
      <c r="BY16" s="305"/>
      <c r="BZ16" s="305"/>
      <c r="CA16" s="305"/>
      <c r="CB16" s="305"/>
      <c r="CC16" s="306"/>
      <c r="CD16" s="275"/>
    </row>
    <row r="17" spans="1:82" ht="100.9" customHeight="1" x14ac:dyDescent="0.2">
      <c r="A17" s="275"/>
      <c r="B17" s="275"/>
      <c r="C17" s="275"/>
      <c r="D17" s="275"/>
      <c r="E17" s="101" t="s">
        <v>72</v>
      </c>
      <c r="F17" s="101" t="s">
        <v>73</v>
      </c>
      <c r="G17" s="101" t="s">
        <v>77</v>
      </c>
      <c r="H17" s="101" t="s">
        <v>78</v>
      </c>
      <c r="I17" s="101" t="s">
        <v>79</v>
      </c>
      <c r="J17" s="101" t="s">
        <v>75</v>
      </c>
      <c r="K17" s="101" t="s">
        <v>76</v>
      </c>
      <c r="L17" s="101" t="s">
        <v>72</v>
      </c>
      <c r="M17" s="101" t="s">
        <v>73</v>
      </c>
      <c r="N17" s="101" t="s">
        <v>77</v>
      </c>
      <c r="O17" s="101" t="s">
        <v>78</v>
      </c>
      <c r="P17" s="101" t="s">
        <v>79</v>
      </c>
      <c r="Q17" s="101" t="s">
        <v>75</v>
      </c>
      <c r="R17" s="101" t="s">
        <v>76</v>
      </c>
      <c r="S17" s="101" t="s">
        <v>72</v>
      </c>
      <c r="T17" s="101" t="s">
        <v>73</v>
      </c>
      <c r="U17" s="101" t="s">
        <v>77</v>
      </c>
      <c r="V17" s="101" t="s">
        <v>78</v>
      </c>
      <c r="W17" s="101" t="s">
        <v>79</v>
      </c>
      <c r="X17" s="101" t="s">
        <v>75</v>
      </c>
      <c r="Y17" s="101" t="s">
        <v>76</v>
      </c>
      <c r="Z17" s="101" t="s">
        <v>72</v>
      </c>
      <c r="AA17" s="101" t="s">
        <v>73</v>
      </c>
      <c r="AB17" s="101" t="s">
        <v>77</v>
      </c>
      <c r="AC17" s="101" t="s">
        <v>78</v>
      </c>
      <c r="AD17" s="101" t="s">
        <v>79</v>
      </c>
      <c r="AE17" s="101" t="s">
        <v>75</v>
      </c>
      <c r="AF17" s="101" t="s">
        <v>76</v>
      </c>
      <c r="AG17" s="101" t="s">
        <v>72</v>
      </c>
      <c r="AH17" s="101" t="s">
        <v>73</v>
      </c>
      <c r="AI17" s="101" t="s">
        <v>77</v>
      </c>
      <c r="AJ17" s="101" t="s">
        <v>78</v>
      </c>
      <c r="AK17" s="101" t="s">
        <v>79</v>
      </c>
      <c r="AL17" s="101" t="s">
        <v>75</v>
      </c>
      <c r="AM17" s="101" t="s">
        <v>76</v>
      </c>
      <c r="AN17" s="101" t="s">
        <v>72</v>
      </c>
      <c r="AO17" s="101" t="s">
        <v>73</v>
      </c>
      <c r="AP17" s="101" t="s">
        <v>77</v>
      </c>
      <c r="AQ17" s="101" t="s">
        <v>78</v>
      </c>
      <c r="AR17" s="101" t="s">
        <v>79</v>
      </c>
      <c r="AS17" s="101" t="s">
        <v>75</v>
      </c>
      <c r="AT17" s="101" t="s">
        <v>76</v>
      </c>
      <c r="AU17" s="101" t="s">
        <v>72</v>
      </c>
      <c r="AV17" s="101" t="s">
        <v>73</v>
      </c>
      <c r="AW17" s="101" t="s">
        <v>77</v>
      </c>
      <c r="AX17" s="101" t="s">
        <v>78</v>
      </c>
      <c r="AY17" s="101" t="s">
        <v>79</v>
      </c>
      <c r="AZ17" s="101" t="s">
        <v>75</v>
      </c>
      <c r="BA17" s="101" t="s">
        <v>76</v>
      </c>
      <c r="BB17" s="101" t="s">
        <v>72</v>
      </c>
      <c r="BC17" s="101" t="s">
        <v>73</v>
      </c>
      <c r="BD17" s="101" t="s">
        <v>77</v>
      </c>
      <c r="BE17" s="101" t="s">
        <v>78</v>
      </c>
      <c r="BF17" s="101" t="s">
        <v>79</v>
      </c>
      <c r="BG17" s="101" t="s">
        <v>75</v>
      </c>
      <c r="BH17" s="101" t="s">
        <v>76</v>
      </c>
      <c r="BI17" s="101" t="s">
        <v>72</v>
      </c>
      <c r="BJ17" s="101" t="s">
        <v>73</v>
      </c>
      <c r="BK17" s="101" t="s">
        <v>77</v>
      </c>
      <c r="BL17" s="101" t="s">
        <v>78</v>
      </c>
      <c r="BM17" s="101" t="s">
        <v>79</v>
      </c>
      <c r="BN17" s="101" t="s">
        <v>75</v>
      </c>
      <c r="BO17" s="101" t="s">
        <v>76</v>
      </c>
      <c r="BP17" s="101" t="s">
        <v>72</v>
      </c>
      <c r="BQ17" s="101" t="s">
        <v>73</v>
      </c>
      <c r="BR17" s="101" t="s">
        <v>77</v>
      </c>
      <c r="BS17" s="101" t="s">
        <v>78</v>
      </c>
      <c r="BT17" s="101" t="s">
        <v>79</v>
      </c>
      <c r="BU17" s="101" t="s">
        <v>75</v>
      </c>
      <c r="BV17" s="101" t="s">
        <v>76</v>
      </c>
      <c r="BW17" s="101" t="s">
        <v>72</v>
      </c>
      <c r="BX17" s="101" t="s">
        <v>73</v>
      </c>
      <c r="BY17" s="101" t="s">
        <v>77</v>
      </c>
      <c r="BZ17" s="101" t="s">
        <v>78</v>
      </c>
      <c r="CA17" s="101" t="s">
        <v>79</v>
      </c>
      <c r="CB17" s="101" t="s">
        <v>75</v>
      </c>
      <c r="CC17" s="101" t="s">
        <v>76</v>
      </c>
      <c r="CD17" s="275"/>
    </row>
    <row r="18" spans="1:82" x14ac:dyDescent="0.2">
      <c r="A18" s="102">
        <v>1</v>
      </c>
      <c r="B18" s="102">
        <v>2</v>
      </c>
      <c r="C18" s="102">
        <v>3</v>
      </c>
      <c r="D18" s="102">
        <v>4</v>
      </c>
      <c r="E18" s="102" t="s">
        <v>91</v>
      </c>
      <c r="F18" s="102" t="s">
        <v>92</v>
      </c>
      <c r="G18" s="102" t="s">
        <v>93</v>
      </c>
      <c r="H18" s="102" t="s">
        <v>94</v>
      </c>
      <c r="I18" s="102" t="s">
        <v>275</v>
      </c>
      <c r="J18" s="102" t="s">
        <v>276</v>
      </c>
      <c r="K18" s="102" t="s">
        <v>277</v>
      </c>
      <c r="L18" s="102" t="s">
        <v>272</v>
      </c>
      <c r="M18" s="102" t="s">
        <v>273</v>
      </c>
      <c r="N18" s="102" t="s">
        <v>274</v>
      </c>
      <c r="O18" s="102" t="s">
        <v>808</v>
      </c>
      <c r="P18" s="102" t="s">
        <v>809</v>
      </c>
      <c r="Q18" s="102" t="s">
        <v>810</v>
      </c>
      <c r="R18" s="102" t="s">
        <v>811</v>
      </c>
      <c r="S18" s="102" t="s">
        <v>812</v>
      </c>
      <c r="T18" s="102" t="s">
        <v>813</v>
      </c>
      <c r="U18" s="102" t="s">
        <v>814</v>
      </c>
      <c r="V18" s="102" t="s">
        <v>815</v>
      </c>
      <c r="W18" s="102" t="s">
        <v>816</v>
      </c>
      <c r="X18" s="102" t="s">
        <v>817</v>
      </c>
      <c r="Y18" s="102" t="s">
        <v>818</v>
      </c>
      <c r="Z18" s="102" t="s">
        <v>819</v>
      </c>
      <c r="AA18" s="102" t="s">
        <v>820</v>
      </c>
      <c r="AB18" s="102" t="s">
        <v>821</v>
      </c>
      <c r="AC18" s="102" t="s">
        <v>822</v>
      </c>
      <c r="AD18" s="102" t="s">
        <v>823</v>
      </c>
      <c r="AE18" s="102" t="s">
        <v>824</v>
      </c>
      <c r="AF18" s="102" t="s">
        <v>825</v>
      </c>
      <c r="AG18" s="102" t="s">
        <v>826</v>
      </c>
      <c r="AH18" s="102" t="s">
        <v>827</v>
      </c>
      <c r="AI18" s="102" t="s">
        <v>828</v>
      </c>
      <c r="AJ18" s="102" t="s">
        <v>829</v>
      </c>
      <c r="AK18" s="102" t="s">
        <v>830</v>
      </c>
      <c r="AL18" s="102" t="s">
        <v>831</v>
      </c>
      <c r="AM18" s="102" t="s">
        <v>832</v>
      </c>
      <c r="AN18" s="102" t="s">
        <v>96</v>
      </c>
      <c r="AO18" s="102" t="s">
        <v>97</v>
      </c>
      <c r="AP18" s="102" t="s">
        <v>98</v>
      </c>
      <c r="AQ18" s="102" t="s">
        <v>99</v>
      </c>
      <c r="AR18" s="102" t="s">
        <v>290</v>
      </c>
      <c r="AS18" s="102" t="s">
        <v>292</v>
      </c>
      <c r="AT18" s="102" t="s">
        <v>294</v>
      </c>
      <c r="AU18" s="102" t="s">
        <v>284</v>
      </c>
      <c r="AV18" s="102" t="s">
        <v>285</v>
      </c>
      <c r="AW18" s="102" t="s">
        <v>286</v>
      </c>
      <c r="AX18" s="102" t="s">
        <v>833</v>
      </c>
      <c r="AY18" s="102" t="s">
        <v>834</v>
      </c>
      <c r="AZ18" s="102" t="s">
        <v>835</v>
      </c>
      <c r="BA18" s="102" t="s">
        <v>836</v>
      </c>
      <c r="BB18" s="102" t="s">
        <v>837</v>
      </c>
      <c r="BC18" s="102" t="s">
        <v>838</v>
      </c>
      <c r="BD18" s="102" t="s">
        <v>839</v>
      </c>
      <c r="BE18" s="102" t="s">
        <v>840</v>
      </c>
      <c r="BF18" s="102" t="s">
        <v>841</v>
      </c>
      <c r="BG18" s="102" t="s">
        <v>842</v>
      </c>
      <c r="BH18" s="102" t="s">
        <v>843</v>
      </c>
      <c r="BI18" s="102" t="s">
        <v>844</v>
      </c>
      <c r="BJ18" s="102" t="s">
        <v>845</v>
      </c>
      <c r="BK18" s="102" t="s">
        <v>846</v>
      </c>
      <c r="BL18" s="102" t="s">
        <v>847</v>
      </c>
      <c r="BM18" s="102" t="s">
        <v>848</v>
      </c>
      <c r="BN18" s="102" t="s">
        <v>849</v>
      </c>
      <c r="BO18" s="102" t="s">
        <v>850</v>
      </c>
      <c r="BP18" s="102" t="s">
        <v>851</v>
      </c>
      <c r="BQ18" s="102" t="s">
        <v>852</v>
      </c>
      <c r="BR18" s="102" t="s">
        <v>853</v>
      </c>
      <c r="BS18" s="102" t="s">
        <v>854</v>
      </c>
      <c r="BT18" s="102" t="s">
        <v>855</v>
      </c>
      <c r="BU18" s="102" t="s">
        <v>856</v>
      </c>
      <c r="BV18" s="102" t="s">
        <v>857</v>
      </c>
      <c r="BW18" s="102" t="s">
        <v>101</v>
      </c>
      <c r="BX18" s="102" t="s">
        <v>102</v>
      </c>
      <c r="BY18" s="102" t="s">
        <v>103</v>
      </c>
      <c r="BZ18" s="102" t="s">
        <v>104</v>
      </c>
      <c r="CA18" s="102" t="s">
        <v>306</v>
      </c>
      <c r="CB18" s="102" t="s">
        <v>307</v>
      </c>
      <c r="CC18" s="102" t="s">
        <v>308</v>
      </c>
      <c r="CD18" s="102">
        <v>8</v>
      </c>
    </row>
    <row r="19" spans="1:82" ht="28.9" customHeight="1" x14ac:dyDescent="0.2">
      <c r="A19" s="97" t="s">
        <v>55</v>
      </c>
      <c r="B19" s="88"/>
      <c r="C19" s="89"/>
      <c r="D19" s="76"/>
      <c r="E19" s="134">
        <f>SUM(E20:E25)</f>
        <v>0</v>
      </c>
      <c r="F19" s="134">
        <f t="shared" ref="F19:BQ19" si="0">SUM(F20:F25)</f>
        <v>0</v>
      </c>
      <c r="G19" s="134">
        <f t="shared" si="0"/>
        <v>0</v>
      </c>
      <c r="H19" s="134">
        <f t="shared" si="0"/>
        <v>0</v>
      </c>
      <c r="I19" s="246">
        <f t="shared" si="0"/>
        <v>5.0000000000000001E-3</v>
      </c>
      <c r="J19" s="134">
        <f t="shared" si="0"/>
        <v>0</v>
      </c>
      <c r="K19" s="134">
        <f t="shared" si="0"/>
        <v>4660</v>
      </c>
      <c r="L19" s="134">
        <f t="shared" si="0"/>
        <v>0</v>
      </c>
      <c r="M19" s="134">
        <f t="shared" si="0"/>
        <v>0</v>
      </c>
      <c r="N19" s="134">
        <f t="shared" si="0"/>
        <v>0</v>
      </c>
      <c r="O19" s="134">
        <f t="shared" si="0"/>
        <v>0</v>
      </c>
      <c r="P19" s="134">
        <f t="shared" si="0"/>
        <v>0</v>
      </c>
      <c r="Q19" s="134">
        <f t="shared" si="0"/>
        <v>0</v>
      </c>
      <c r="R19" s="134">
        <f t="shared" si="0"/>
        <v>0</v>
      </c>
      <c r="S19" s="134">
        <f t="shared" si="0"/>
        <v>0</v>
      </c>
      <c r="T19" s="134">
        <f t="shared" si="0"/>
        <v>0</v>
      </c>
      <c r="U19" s="134">
        <f t="shared" si="0"/>
        <v>0</v>
      </c>
      <c r="V19" s="134">
        <f t="shared" si="0"/>
        <v>0</v>
      </c>
      <c r="W19" s="134">
        <f t="shared" si="0"/>
        <v>0</v>
      </c>
      <c r="X19" s="134">
        <f t="shared" si="0"/>
        <v>0</v>
      </c>
      <c r="Y19" s="134">
        <f t="shared" si="0"/>
        <v>0</v>
      </c>
      <c r="Z19" s="134">
        <f t="shared" si="0"/>
        <v>0</v>
      </c>
      <c r="AA19" s="134">
        <f t="shared" si="0"/>
        <v>0</v>
      </c>
      <c r="AB19" s="134">
        <f t="shared" si="0"/>
        <v>0</v>
      </c>
      <c r="AC19" s="134">
        <f t="shared" si="0"/>
        <v>0</v>
      </c>
      <c r="AD19" s="134">
        <f t="shared" si="0"/>
        <v>0</v>
      </c>
      <c r="AE19" s="134">
        <f t="shared" si="0"/>
        <v>0</v>
      </c>
      <c r="AF19" s="134">
        <f t="shared" si="0"/>
        <v>12</v>
      </c>
      <c r="AG19" s="134">
        <f t="shared" si="0"/>
        <v>0</v>
      </c>
      <c r="AH19" s="134">
        <f t="shared" si="0"/>
        <v>0</v>
      </c>
      <c r="AI19" s="134">
        <f t="shared" si="0"/>
        <v>0</v>
      </c>
      <c r="AJ19" s="134">
        <f t="shared" si="0"/>
        <v>0</v>
      </c>
      <c r="AK19" s="246">
        <f t="shared" si="0"/>
        <v>5.0000000000000001E-3</v>
      </c>
      <c r="AL19" s="134">
        <f t="shared" si="0"/>
        <v>0</v>
      </c>
      <c r="AM19" s="134">
        <f t="shared" si="0"/>
        <v>4648</v>
      </c>
      <c r="AN19" s="134">
        <f t="shared" si="0"/>
        <v>0</v>
      </c>
      <c r="AO19" s="134">
        <f t="shared" si="0"/>
        <v>0</v>
      </c>
      <c r="AP19" s="134">
        <f t="shared" si="0"/>
        <v>0</v>
      </c>
      <c r="AQ19" s="134">
        <f t="shared" si="0"/>
        <v>0</v>
      </c>
      <c r="AR19" s="134">
        <f t="shared" si="0"/>
        <v>0</v>
      </c>
      <c r="AS19" s="134">
        <f t="shared" si="0"/>
        <v>0</v>
      </c>
      <c r="AT19" s="134">
        <f t="shared" si="0"/>
        <v>1</v>
      </c>
      <c r="AU19" s="134">
        <f t="shared" si="0"/>
        <v>0</v>
      </c>
      <c r="AV19" s="134">
        <f t="shared" si="0"/>
        <v>0</v>
      </c>
      <c r="AW19" s="134">
        <f t="shared" si="0"/>
        <v>0</v>
      </c>
      <c r="AX19" s="134">
        <f t="shared" si="0"/>
        <v>0</v>
      </c>
      <c r="AY19" s="134">
        <f t="shared" si="0"/>
        <v>0</v>
      </c>
      <c r="AZ19" s="134">
        <f t="shared" si="0"/>
        <v>0</v>
      </c>
      <c r="BA19" s="134">
        <f t="shared" si="0"/>
        <v>0</v>
      </c>
      <c r="BB19" s="134">
        <f t="shared" si="0"/>
        <v>0</v>
      </c>
      <c r="BC19" s="134">
        <f t="shared" si="0"/>
        <v>0</v>
      </c>
      <c r="BD19" s="134">
        <f t="shared" si="0"/>
        <v>0</v>
      </c>
      <c r="BE19" s="134">
        <f t="shared" si="0"/>
        <v>0</v>
      </c>
      <c r="BF19" s="134">
        <f t="shared" si="0"/>
        <v>0</v>
      </c>
      <c r="BG19" s="134">
        <f t="shared" si="0"/>
        <v>0</v>
      </c>
      <c r="BH19" s="134">
        <f t="shared" si="0"/>
        <v>1</v>
      </c>
      <c r="BI19" s="134">
        <f t="shared" si="0"/>
        <v>0</v>
      </c>
      <c r="BJ19" s="134">
        <f t="shared" si="0"/>
        <v>0</v>
      </c>
      <c r="BK19" s="134">
        <f t="shared" si="0"/>
        <v>0</v>
      </c>
      <c r="BL19" s="134">
        <f t="shared" si="0"/>
        <v>0</v>
      </c>
      <c r="BM19" s="134">
        <f t="shared" si="0"/>
        <v>0</v>
      </c>
      <c r="BN19" s="134">
        <f t="shared" si="0"/>
        <v>0</v>
      </c>
      <c r="BO19" s="134">
        <f t="shared" si="0"/>
        <v>0</v>
      </c>
      <c r="BP19" s="134">
        <f t="shared" si="0"/>
        <v>0</v>
      </c>
      <c r="BQ19" s="134">
        <f t="shared" si="0"/>
        <v>0</v>
      </c>
      <c r="BR19" s="134">
        <f t="shared" ref="BR19:BV19" si="1">SUM(BR20:BR25)</f>
        <v>0</v>
      </c>
      <c r="BS19" s="134">
        <f t="shared" si="1"/>
        <v>0</v>
      </c>
      <c r="BT19" s="134">
        <f t="shared" si="1"/>
        <v>0</v>
      </c>
      <c r="BU19" s="134">
        <f t="shared" si="1"/>
        <v>0</v>
      </c>
      <c r="BV19" s="134">
        <f t="shared" si="1"/>
        <v>0</v>
      </c>
      <c r="BW19" s="134">
        <f t="shared" ref="BW19:BW25" si="2">AU19-L19</f>
        <v>0</v>
      </c>
      <c r="BX19" s="134">
        <f t="shared" ref="BX19:BX25" si="3">AV19-M19</f>
        <v>0</v>
      </c>
      <c r="BY19" s="134">
        <f t="shared" ref="BY19:BY25" si="4">AW19-N19</f>
        <v>0</v>
      </c>
      <c r="BZ19" s="134">
        <f t="shared" ref="BZ19:BZ25" si="5">AX19-O19</f>
        <v>0</v>
      </c>
      <c r="CA19" s="134">
        <f t="shared" ref="CA19:CA25" si="6">AY19-P19</f>
        <v>0</v>
      </c>
      <c r="CB19" s="134">
        <f t="shared" ref="CB19:CB25" si="7">AZ19-Q19</f>
        <v>0</v>
      </c>
      <c r="CC19" s="134">
        <f t="shared" ref="CC19:CC25" si="8">BA19-R19</f>
        <v>0</v>
      </c>
      <c r="CD19" s="76"/>
    </row>
    <row r="20" spans="1:82" ht="25.5" x14ac:dyDescent="0.2">
      <c r="A20" s="77" t="s">
        <v>903</v>
      </c>
      <c r="B20" s="78" t="s">
        <v>904</v>
      </c>
      <c r="C20" s="93" t="s">
        <v>36</v>
      </c>
      <c r="D20" s="91"/>
      <c r="E20" s="106">
        <f t="shared" ref="E20:R20" si="9">E28</f>
        <v>0</v>
      </c>
      <c r="F20" s="106">
        <f t="shared" si="9"/>
        <v>0</v>
      </c>
      <c r="G20" s="106">
        <f t="shared" si="9"/>
        <v>0</v>
      </c>
      <c r="H20" s="106">
        <f t="shared" si="9"/>
        <v>0</v>
      </c>
      <c r="I20" s="106">
        <f t="shared" si="9"/>
        <v>0</v>
      </c>
      <c r="J20" s="106">
        <f t="shared" si="9"/>
        <v>0</v>
      </c>
      <c r="K20" s="106">
        <f t="shared" si="9"/>
        <v>0</v>
      </c>
      <c r="L20" s="106">
        <f t="shared" si="9"/>
        <v>0</v>
      </c>
      <c r="M20" s="106">
        <f t="shared" si="9"/>
        <v>0</v>
      </c>
      <c r="N20" s="106">
        <f t="shared" si="9"/>
        <v>0</v>
      </c>
      <c r="O20" s="106">
        <f t="shared" si="9"/>
        <v>0</v>
      </c>
      <c r="P20" s="106">
        <f t="shared" si="9"/>
        <v>0</v>
      </c>
      <c r="Q20" s="106">
        <f t="shared" si="9"/>
        <v>0</v>
      </c>
      <c r="R20" s="106">
        <f t="shared" si="9"/>
        <v>0</v>
      </c>
      <c r="S20" s="106">
        <f t="shared" ref="S20:BV20" si="10">S28</f>
        <v>0</v>
      </c>
      <c r="T20" s="106">
        <f t="shared" si="10"/>
        <v>0</v>
      </c>
      <c r="U20" s="106">
        <f t="shared" si="10"/>
        <v>0</v>
      </c>
      <c r="V20" s="106">
        <f t="shared" si="10"/>
        <v>0</v>
      </c>
      <c r="W20" s="106">
        <f t="shared" si="10"/>
        <v>0</v>
      </c>
      <c r="X20" s="106">
        <f t="shared" si="10"/>
        <v>0</v>
      </c>
      <c r="Y20" s="106">
        <f t="shared" si="10"/>
        <v>0</v>
      </c>
      <c r="Z20" s="106">
        <f t="shared" si="10"/>
        <v>0</v>
      </c>
      <c r="AA20" s="106">
        <f t="shared" si="10"/>
        <v>0</v>
      </c>
      <c r="AB20" s="106">
        <f t="shared" si="10"/>
        <v>0</v>
      </c>
      <c r="AC20" s="106">
        <f t="shared" si="10"/>
        <v>0</v>
      </c>
      <c r="AD20" s="106">
        <f t="shared" si="10"/>
        <v>0</v>
      </c>
      <c r="AE20" s="106">
        <f t="shared" si="10"/>
        <v>0</v>
      </c>
      <c r="AF20" s="106">
        <f t="shared" si="10"/>
        <v>0</v>
      </c>
      <c r="AG20" s="106">
        <f t="shared" si="10"/>
        <v>0</v>
      </c>
      <c r="AH20" s="106">
        <f t="shared" si="10"/>
        <v>0</v>
      </c>
      <c r="AI20" s="106">
        <f t="shared" si="10"/>
        <v>0</v>
      </c>
      <c r="AJ20" s="106">
        <f t="shared" si="10"/>
        <v>0</v>
      </c>
      <c r="AK20" s="106">
        <f t="shared" si="10"/>
        <v>0</v>
      </c>
      <c r="AL20" s="106">
        <f t="shared" si="10"/>
        <v>0</v>
      </c>
      <c r="AM20" s="106">
        <f t="shared" si="10"/>
        <v>0</v>
      </c>
      <c r="AN20" s="106">
        <f t="shared" si="10"/>
        <v>0</v>
      </c>
      <c r="AO20" s="106">
        <f t="shared" si="10"/>
        <v>0</v>
      </c>
      <c r="AP20" s="106">
        <f t="shared" si="10"/>
        <v>0</v>
      </c>
      <c r="AQ20" s="106">
        <f t="shared" si="10"/>
        <v>0</v>
      </c>
      <c r="AR20" s="106">
        <f t="shared" si="10"/>
        <v>0</v>
      </c>
      <c r="AS20" s="106">
        <f t="shared" si="10"/>
        <v>0</v>
      </c>
      <c r="AT20" s="106">
        <f t="shared" si="10"/>
        <v>0</v>
      </c>
      <c r="AU20" s="106">
        <f t="shared" si="10"/>
        <v>0</v>
      </c>
      <c r="AV20" s="106">
        <f t="shared" si="10"/>
        <v>0</v>
      </c>
      <c r="AW20" s="106">
        <f t="shared" si="10"/>
        <v>0</v>
      </c>
      <c r="AX20" s="106">
        <f t="shared" si="10"/>
        <v>0</v>
      </c>
      <c r="AY20" s="106">
        <f t="shared" si="10"/>
        <v>0</v>
      </c>
      <c r="AZ20" s="106">
        <f t="shared" si="10"/>
        <v>0</v>
      </c>
      <c r="BA20" s="106">
        <f t="shared" si="10"/>
        <v>0</v>
      </c>
      <c r="BB20" s="106">
        <f t="shared" si="10"/>
        <v>0</v>
      </c>
      <c r="BC20" s="106">
        <f t="shared" si="10"/>
        <v>0</v>
      </c>
      <c r="BD20" s="106">
        <f t="shared" si="10"/>
        <v>0</v>
      </c>
      <c r="BE20" s="106">
        <f t="shared" si="10"/>
        <v>0</v>
      </c>
      <c r="BF20" s="106">
        <f t="shared" si="10"/>
        <v>0</v>
      </c>
      <c r="BG20" s="106">
        <f t="shared" si="10"/>
        <v>0</v>
      </c>
      <c r="BH20" s="106">
        <f t="shared" si="10"/>
        <v>0</v>
      </c>
      <c r="BI20" s="106">
        <f t="shared" si="10"/>
        <v>0</v>
      </c>
      <c r="BJ20" s="106">
        <f t="shared" si="10"/>
        <v>0</v>
      </c>
      <c r="BK20" s="106">
        <f t="shared" si="10"/>
        <v>0</v>
      </c>
      <c r="BL20" s="106">
        <f t="shared" si="10"/>
        <v>0</v>
      </c>
      <c r="BM20" s="106">
        <f t="shared" si="10"/>
        <v>0</v>
      </c>
      <c r="BN20" s="106">
        <f t="shared" si="10"/>
        <v>0</v>
      </c>
      <c r="BO20" s="106">
        <f t="shared" si="10"/>
        <v>0</v>
      </c>
      <c r="BP20" s="106">
        <f t="shared" si="10"/>
        <v>0</v>
      </c>
      <c r="BQ20" s="106">
        <f t="shared" si="10"/>
        <v>0</v>
      </c>
      <c r="BR20" s="106">
        <f t="shared" si="10"/>
        <v>0</v>
      </c>
      <c r="BS20" s="106">
        <f t="shared" si="10"/>
        <v>0</v>
      </c>
      <c r="BT20" s="106">
        <f t="shared" si="10"/>
        <v>0</v>
      </c>
      <c r="BU20" s="106">
        <f t="shared" si="10"/>
        <v>0</v>
      </c>
      <c r="BV20" s="106">
        <f t="shared" si="10"/>
        <v>0</v>
      </c>
      <c r="BW20" s="106">
        <f t="shared" si="2"/>
        <v>0</v>
      </c>
      <c r="BX20" s="106">
        <f t="shared" si="3"/>
        <v>0</v>
      </c>
      <c r="BY20" s="106">
        <f t="shared" si="4"/>
        <v>0</v>
      </c>
      <c r="BZ20" s="106">
        <f t="shared" si="5"/>
        <v>0</v>
      </c>
      <c r="CA20" s="106">
        <f t="shared" si="6"/>
        <v>0</v>
      </c>
      <c r="CB20" s="106">
        <f t="shared" si="7"/>
        <v>0</v>
      </c>
      <c r="CC20" s="106">
        <f t="shared" si="8"/>
        <v>0</v>
      </c>
      <c r="CD20" s="91"/>
    </row>
    <row r="21" spans="1:82" ht="36.6" customHeight="1" x14ac:dyDescent="0.2">
      <c r="A21" s="77" t="s">
        <v>905</v>
      </c>
      <c r="B21" s="78" t="s">
        <v>906</v>
      </c>
      <c r="C21" s="93" t="s">
        <v>36</v>
      </c>
      <c r="D21" s="91"/>
      <c r="E21" s="106">
        <f t="shared" ref="E21:R21" si="11">E81</f>
        <v>0</v>
      </c>
      <c r="F21" s="106">
        <f t="shared" si="11"/>
        <v>0</v>
      </c>
      <c r="G21" s="106">
        <f t="shared" si="11"/>
        <v>0</v>
      </c>
      <c r="H21" s="106">
        <f t="shared" si="11"/>
        <v>0</v>
      </c>
      <c r="I21" s="106">
        <f t="shared" si="11"/>
        <v>0</v>
      </c>
      <c r="J21" s="106">
        <f t="shared" si="11"/>
        <v>0</v>
      </c>
      <c r="K21" s="106">
        <f t="shared" si="11"/>
        <v>4648</v>
      </c>
      <c r="L21" s="106">
        <f t="shared" si="11"/>
        <v>0</v>
      </c>
      <c r="M21" s="106">
        <f t="shared" si="11"/>
        <v>0</v>
      </c>
      <c r="N21" s="106">
        <f t="shared" si="11"/>
        <v>0</v>
      </c>
      <c r="O21" s="106">
        <f t="shared" si="11"/>
        <v>0</v>
      </c>
      <c r="P21" s="106">
        <f t="shared" si="11"/>
        <v>0</v>
      </c>
      <c r="Q21" s="106">
        <f t="shared" si="11"/>
        <v>0</v>
      </c>
      <c r="R21" s="106">
        <f t="shared" si="11"/>
        <v>0</v>
      </c>
      <c r="S21" s="106">
        <f t="shared" ref="S21:BV21" si="12">S81</f>
        <v>0</v>
      </c>
      <c r="T21" s="106">
        <f t="shared" si="12"/>
        <v>0</v>
      </c>
      <c r="U21" s="106">
        <f t="shared" si="12"/>
        <v>0</v>
      </c>
      <c r="V21" s="106">
        <f t="shared" si="12"/>
        <v>0</v>
      </c>
      <c r="W21" s="106">
        <f t="shared" si="12"/>
        <v>0</v>
      </c>
      <c r="X21" s="106">
        <f t="shared" si="12"/>
        <v>0</v>
      </c>
      <c r="Y21" s="106">
        <f t="shared" si="12"/>
        <v>0</v>
      </c>
      <c r="Z21" s="106">
        <f t="shared" si="12"/>
        <v>0</v>
      </c>
      <c r="AA21" s="106">
        <f t="shared" si="12"/>
        <v>0</v>
      </c>
      <c r="AB21" s="106">
        <f t="shared" si="12"/>
        <v>0</v>
      </c>
      <c r="AC21" s="106">
        <f t="shared" si="12"/>
        <v>0</v>
      </c>
      <c r="AD21" s="106">
        <f t="shared" si="12"/>
        <v>0</v>
      </c>
      <c r="AE21" s="106">
        <f t="shared" si="12"/>
        <v>0</v>
      </c>
      <c r="AF21" s="106">
        <f t="shared" si="12"/>
        <v>0</v>
      </c>
      <c r="AG21" s="106">
        <f t="shared" si="12"/>
        <v>0</v>
      </c>
      <c r="AH21" s="106">
        <f t="shared" si="12"/>
        <v>0</v>
      </c>
      <c r="AI21" s="106">
        <f t="shared" si="12"/>
        <v>0</v>
      </c>
      <c r="AJ21" s="106">
        <f t="shared" si="12"/>
        <v>0</v>
      </c>
      <c r="AK21" s="106">
        <f t="shared" si="12"/>
        <v>0</v>
      </c>
      <c r="AL21" s="106">
        <f t="shared" si="12"/>
        <v>0</v>
      </c>
      <c r="AM21" s="106">
        <f t="shared" si="12"/>
        <v>4648</v>
      </c>
      <c r="AN21" s="106">
        <f t="shared" si="12"/>
        <v>0</v>
      </c>
      <c r="AO21" s="106">
        <f t="shared" si="12"/>
        <v>0</v>
      </c>
      <c r="AP21" s="106">
        <f t="shared" si="12"/>
        <v>0</v>
      </c>
      <c r="AQ21" s="106">
        <f t="shared" si="12"/>
        <v>0</v>
      </c>
      <c r="AR21" s="106">
        <f t="shared" si="12"/>
        <v>0</v>
      </c>
      <c r="AS21" s="106">
        <f t="shared" si="12"/>
        <v>0</v>
      </c>
      <c r="AT21" s="106">
        <f t="shared" si="12"/>
        <v>0</v>
      </c>
      <c r="AU21" s="106">
        <f t="shared" si="12"/>
        <v>0</v>
      </c>
      <c r="AV21" s="106">
        <f t="shared" si="12"/>
        <v>0</v>
      </c>
      <c r="AW21" s="106">
        <f t="shared" si="12"/>
        <v>0</v>
      </c>
      <c r="AX21" s="106">
        <f t="shared" si="12"/>
        <v>0</v>
      </c>
      <c r="AY21" s="106">
        <f t="shared" si="12"/>
        <v>0</v>
      </c>
      <c r="AZ21" s="106">
        <f t="shared" si="12"/>
        <v>0</v>
      </c>
      <c r="BA21" s="106">
        <f t="shared" si="12"/>
        <v>0</v>
      </c>
      <c r="BB21" s="106">
        <f t="shared" si="12"/>
        <v>0</v>
      </c>
      <c r="BC21" s="106">
        <f t="shared" si="12"/>
        <v>0</v>
      </c>
      <c r="BD21" s="106">
        <f t="shared" si="12"/>
        <v>0</v>
      </c>
      <c r="BE21" s="106">
        <f t="shared" si="12"/>
        <v>0</v>
      </c>
      <c r="BF21" s="106">
        <f t="shared" si="12"/>
        <v>0</v>
      </c>
      <c r="BG21" s="106">
        <f t="shared" si="12"/>
        <v>0</v>
      </c>
      <c r="BH21" s="106">
        <f t="shared" si="12"/>
        <v>0</v>
      </c>
      <c r="BI21" s="106">
        <f t="shared" si="12"/>
        <v>0</v>
      </c>
      <c r="BJ21" s="106">
        <f t="shared" si="12"/>
        <v>0</v>
      </c>
      <c r="BK21" s="106">
        <f t="shared" si="12"/>
        <v>0</v>
      </c>
      <c r="BL21" s="106">
        <f t="shared" si="12"/>
        <v>0</v>
      </c>
      <c r="BM21" s="106">
        <f t="shared" si="12"/>
        <v>0</v>
      </c>
      <c r="BN21" s="106">
        <f t="shared" si="12"/>
        <v>0</v>
      </c>
      <c r="BO21" s="106">
        <f t="shared" si="12"/>
        <v>0</v>
      </c>
      <c r="BP21" s="106">
        <f t="shared" si="12"/>
        <v>0</v>
      </c>
      <c r="BQ21" s="106">
        <f t="shared" si="12"/>
        <v>0</v>
      </c>
      <c r="BR21" s="106">
        <f t="shared" si="12"/>
        <v>0</v>
      </c>
      <c r="BS21" s="106">
        <f t="shared" si="12"/>
        <v>0</v>
      </c>
      <c r="BT21" s="106">
        <f t="shared" si="12"/>
        <v>0</v>
      </c>
      <c r="BU21" s="106">
        <f t="shared" si="12"/>
        <v>0</v>
      </c>
      <c r="BV21" s="106">
        <f t="shared" si="12"/>
        <v>0</v>
      </c>
      <c r="BW21" s="106">
        <f t="shared" si="2"/>
        <v>0</v>
      </c>
      <c r="BX21" s="106">
        <f t="shared" si="3"/>
        <v>0</v>
      </c>
      <c r="BY21" s="106">
        <f t="shared" si="4"/>
        <v>0</v>
      </c>
      <c r="BZ21" s="106">
        <f t="shared" si="5"/>
        <v>0</v>
      </c>
      <c r="CA21" s="106">
        <f t="shared" si="6"/>
        <v>0</v>
      </c>
      <c r="CB21" s="106">
        <f t="shared" si="7"/>
        <v>0</v>
      </c>
      <c r="CC21" s="106">
        <f t="shared" si="8"/>
        <v>0</v>
      </c>
      <c r="CD21" s="91"/>
    </row>
    <row r="22" spans="1:82" ht="49.15" customHeight="1" x14ac:dyDescent="0.2">
      <c r="A22" s="77" t="s">
        <v>907</v>
      </c>
      <c r="B22" s="79" t="s">
        <v>908</v>
      </c>
      <c r="C22" s="93" t="s">
        <v>36</v>
      </c>
      <c r="D22" s="92"/>
      <c r="E22" s="106">
        <f t="shared" ref="E22:R22" si="13">E147</f>
        <v>0</v>
      </c>
      <c r="F22" s="106">
        <f t="shared" si="13"/>
        <v>0</v>
      </c>
      <c r="G22" s="106">
        <f t="shared" si="13"/>
        <v>0</v>
      </c>
      <c r="H22" s="106">
        <f t="shared" si="13"/>
        <v>0</v>
      </c>
      <c r="I22" s="106">
        <f t="shared" si="13"/>
        <v>0</v>
      </c>
      <c r="J22" s="106">
        <f t="shared" si="13"/>
        <v>0</v>
      </c>
      <c r="K22" s="106">
        <f t="shared" si="13"/>
        <v>0</v>
      </c>
      <c r="L22" s="106">
        <f t="shared" si="13"/>
        <v>0</v>
      </c>
      <c r="M22" s="106">
        <f t="shared" si="13"/>
        <v>0</v>
      </c>
      <c r="N22" s="106">
        <f t="shared" si="13"/>
        <v>0</v>
      </c>
      <c r="O22" s="106">
        <f t="shared" si="13"/>
        <v>0</v>
      </c>
      <c r="P22" s="106">
        <f t="shared" si="13"/>
        <v>0</v>
      </c>
      <c r="Q22" s="106">
        <f t="shared" si="13"/>
        <v>0</v>
      </c>
      <c r="R22" s="106">
        <f t="shared" si="13"/>
        <v>0</v>
      </c>
      <c r="S22" s="106">
        <f t="shared" ref="S22:BV22" si="14">S147</f>
        <v>0</v>
      </c>
      <c r="T22" s="106">
        <f t="shared" si="14"/>
        <v>0</v>
      </c>
      <c r="U22" s="106">
        <f t="shared" si="14"/>
        <v>0</v>
      </c>
      <c r="V22" s="106">
        <f t="shared" si="14"/>
        <v>0</v>
      </c>
      <c r="W22" s="106">
        <f t="shared" si="14"/>
        <v>0</v>
      </c>
      <c r="X22" s="106">
        <f t="shared" si="14"/>
        <v>0</v>
      </c>
      <c r="Y22" s="106">
        <f t="shared" si="14"/>
        <v>0</v>
      </c>
      <c r="Z22" s="106">
        <f t="shared" si="14"/>
        <v>0</v>
      </c>
      <c r="AA22" s="106">
        <f t="shared" si="14"/>
        <v>0</v>
      </c>
      <c r="AB22" s="106">
        <f t="shared" si="14"/>
        <v>0</v>
      </c>
      <c r="AC22" s="106">
        <f t="shared" si="14"/>
        <v>0</v>
      </c>
      <c r="AD22" s="106">
        <f t="shared" si="14"/>
        <v>0</v>
      </c>
      <c r="AE22" s="106">
        <f t="shared" si="14"/>
        <v>0</v>
      </c>
      <c r="AF22" s="106">
        <f t="shared" si="14"/>
        <v>0</v>
      </c>
      <c r="AG22" s="106">
        <f t="shared" si="14"/>
        <v>0</v>
      </c>
      <c r="AH22" s="106">
        <f t="shared" si="14"/>
        <v>0</v>
      </c>
      <c r="AI22" s="106">
        <f t="shared" si="14"/>
        <v>0</v>
      </c>
      <c r="AJ22" s="106">
        <f t="shared" si="14"/>
        <v>0</v>
      </c>
      <c r="AK22" s="106">
        <f t="shared" si="14"/>
        <v>0</v>
      </c>
      <c r="AL22" s="106">
        <f t="shared" si="14"/>
        <v>0</v>
      </c>
      <c r="AM22" s="106">
        <f t="shared" si="14"/>
        <v>0</v>
      </c>
      <c r="AN22" s="106">
        <f t="shared" si="14"/>
        <v>0</v>
      </c>
      <c r="AO22" s="106">
        <f t="shared" si="14"/>
        <v>0</v>
      </c>
      <c r="AP22" s="106">
        <f t="shared" si="14"/>
        <v>0</v>
      </c>
      <c r="AQ22" s="106">
        <f t="shared" si="14"/>
        <v>0</v>
      </c>
      <c r="AR22" s="106">
        <f t="shared" si="14"/>
        <v>0</v>
      </c>
      <c r="AS22" s="106">
        <f t="shared" si="14"/>
        <v>0</v>
      </c>
      <c r="AT22" s="106">
        <f t="shared" si="14"/>
        <v>0</v>
      </c>
      <c r="AU22" s="106">
        <f t="shared" si="14"/>
        <v>0</v>
      </c>
      <c r="AV22" s="106">
        <f t="shared" si="14"/>
        <v>0</v>
      </c>
      <c r="AW22" s="106">
        <f t="shared" si="14"/>
        <v>0</v>
      </c>
      <c r="AX22" s="106">
        <f t="shared" si="14"/>
        <v>0</v>
      </c>
      <c r="AY22" s="106">
        <f t="shared" si="14"/>
        <v>0</v>
      </c>
      <c r="AZ22" s="106">
        <f t="shared" si="14"/>
        <v>0</v>
      </c>
      <c r="BA22" s="106">
        <f t="shared" si="14"/>
        <v>0</v>
      </c>
      <c r="BB22" s="106">
        <f t="shared" si="14"/>
        <v>0</v>
      </c>
      <c r="BC22" s="106">
        <f t="shared" si="14"/>
        <v>0</v>
      </c>
      <c r="BD22" s="106">
        <f t="shared" si="14"/>
        <v>0</v>
      </c>
      <c r="BE22" s="106">
        <f t="shared" si="14"/>
        <v>0</v>
      </c>
      <c r="BF22" s="106">
        <f t="shared" si="14"/>
        <v>0</v>
      </c>
      <c r="BG22" s="106">
        <f t="shared" si="14"/>
        <v>0</v>
      </c>
      <c r="BH22" s="106">
        <f t="shared" si="14"/>
        <v>0</v>
      </c>
      <c r="BI22" s="106">
        <f t="shared" si="14"/>
        <v>0</v>
      </c>
      <c r="BJ22" s="106">
        <f t="shared" si="14"/>
        <v>0</v>
      </c>
      <c r="BK22" s="106">
        <f t="shared" si="14"/>
        <v>0</v>
      </c>
      <c r="BL22" s="106">
        <f t="shared" si="14"/>
        <v>0</v>
      </c>
      <c r="BM22" s="106">
        <f t="shared" si="14"/>
        <v>0</v>
      </c>
      <c r="BN22" s="106">
        <f t="shared" si="14"/>
        <v>0</v>
      </c>
      <c r="BO22" s="106">
        <f t="shared" si="14"/>
        <v>0</v>
      </c>
      <c r="BP22" s="106">
        <f t="shared" si="14"/>
        <v>0</v>
      </c>
      <c r="BQ22" s="106">
        <f t="shared" si="14"/>
        <v>0</v>
      </c>
      <c r="BR22" s="106">
        <f t="shared" si="14"/>
        <v>0</v>
      </c>
      <c r="BS22" s="106">
        <f t="shared" si="14"/>
        <v>0</v>
      </c>
      <c r="BT22" s="106">
        <f t="shared" si="14"/>
        <v>0</v>
      </c>
      <c r="BU22" s="106">
        <f t="shared" si="14"/>
        <v>0</v>
      </c>
      <c r="BV22" s="106">
        <f t="shared" si="14"/>
        <v>0</v>
      </c>
      <c r="BW22" s="106">
        <f t="shared" si="2"/>
        <v>0</v>
      </c>
      <c r="BX22" s="106">
        <f t="shared" si="3"/>
        <v>0</v>
      </c>
      <c r="BY22" s="106">
        <f t="shared" si="4"/>
        <v>0</v>
      </c>
      <c r="BZ22" s="106">
        <f t="shared" si="5"/>
        <v>0</v>
      </c>
      <c r="CA22" s="106">
        <f t="shared" si="6"/>
        <v>0</v>
      </c>
      <c r="CB22" s="106">
        <f t="shared" si="7"/>
        <v>0</v>
      </c>
      <c r="CC22" s="106">
        <f t="shared" si="8"/>
        <v>0</v>
      </c>
      <c r="CD22" s="92"/>
    </row>
    <row r="23" spans="1:82" ht="37.9" customHeight="1" x14ac:dyDescent="0.2">
      <c r="A23" s="77" t="s">
        <v>909</v>
      </c>
      <c r="B23" s="78" t="s">
        <v>910</v>
      </c>
      <c r="C23" s="93" t="s">
        <v>36</v>
      </c>
      <c r="D23" s="92"/>
      <c r="E23" s="106">
        <f t="shared" ref="E23:R23" si="15">E156</f>
        <v>0</v>
      </c>
      <c r="F23" s="106">
        <f t="shared" si="15"/>
        <v>0</v>
      </c>
      <c r="G23" s="106">
        <f t="shared" si="15"/>
        <v>0</v>
      </c>
      <c r="H23" s="106">
        <f t="shared" si="15"/>
        <v>0</v>
      </c>
      <c r="I23" s="140">
        <f t="shared" si="15"/>
        <v>5.0000000000000001E-3</v>
      </c>
      <c r="J23" s="106">
        <f t="shared" si="15"/>
        <v>0</v>
      </c>
      <c r="K23" s="106">
        <f t="shared" si="15"/>
        <v>0</v>
      </c>
      <c r="L23" s="106">
        <f t="shared" si="15"/>
        <v>0</v>
      </c>
      <c r="M23" s="106">
        <f t="shared" si="15"/>
        <v>0</v>
      </c>
      <c r="N23" s="106">
        <f t="shared" si="15"/>
        <v>0</v>
      </c>
      <c r="O23" s="106">
        <f t="shared" si="15"/>
        <v>0</v>
      </c>
      <c r="P23" s="106">
        <f t="shared" si="15"/>
        <v>0</v>
      </c>
      <c r="Q23" s="106">
        <f t="shared" si="15"/>
        <v>0</v>
      </c>
      <c r="R23" s="106">
        <f t="shared" si="15"/>
        <v>0</v>
      </c>
      <c r="S23" s="106">
        <f t="shared" ref="S23:BV23" si="16">S156</f>
        <v>0</v>
      </c>
      <c r="T23" s="106">
        <f t="shared" si="16"/>
        <v>0</v>
      </c>
      <c r="U23" s="106">
        <f t="shared" si="16"/>
        <v>0</v>
      </c>
      <c r="V23" s="106">
        <f t="shared" si="16"/>
        <v>0</v>
      </c>
      <c r="W23" s="106">
        <f t="shared" si="16"/>
        <v>0</v>
      </c>
      <c r="X23" s="106">
        <f t="shared" si="16"/>
        <v>0</v>
      </c>
      <c r="Y23" s="106">
        <f t="shared" si="16"/>
        <v>0</v>
      </c>
      <c r="Z23" s="106">
        <f t="shared" si="16"/>
        <v>0</v>
      </c>
      <c r="AA23" s="106">
        <f t="shared" si="16"/>
        <v>0</v>
      </c>
      <c r="AB23" s="106">
        <f t="shared" si="16"/>
        <v>0</v>
      </c>
      <c r="AC23" s="106">
        <f t="shared" si="16"/>
        <v>0</v>
      </c>
      <c r="AD23" s="106">
        <f t="shared" si="16"/>
        <v>0</v>
      </c>
      <c r="AE23" s="106">
        <f t="shared" si="16"/>
        <v>0</v>
      </c>
      <c r="AF23" s="106">
        <f t="shared" si="16"/>
        <v>0</v>
      </c>
      <c r="AG23" s="106">
        <f t="shared" si="16"/>
        <v>0</v>
      </c>
      <c r="AH23" s="106">
        <f t="shared" si="16"/>
        <v>0</v>
      </c>
      <c r="AI23" s="106">
        <f t="shared" si="16"/>
        <v>0</v>
      </c>
      <c r="AJ23" s="106">
        <f t="shared" si="16"/>
        <v>0</v>
      </c>
      <c r="AK23" s="140">
        <f t="shared" si="16"/>
        <v>5.0000000000000001E-3</v>
      </c>
      <c r="AL23" s="106">
        <f t="shared" si="16"/>
        <v>0</v>
      </c>
      <c r="AM23" s="106">
        <f t="shared" si="16"/>
        <v>0</v>
      </c>
      <c r="AN23" s="106">
        <f t="shared" si="16"/>
        <v>0</v>
      </c>
      <c r="AO23" s="106">
        <f t="shared" si="16"/>
        <v>0</v>
      </c>
      <c r="AP23" s="106">
        <f t="shared" si="16"/>
        <v>0</v>
      </c>
      <c r="AQ23" s="106">
        <f t="shared" si="16"/>
        <v>0</v>
      </c>
      <c r="AR23" s="106">
        <f t="shared" si="16"/>
        <v>0</v>
      </c>
      <c r="AS23" s="106">
        <f t="shared" si="16"/>
        <v>0</v>
      </c>
      <c r="AT23" s="106">
        <f t="shared" si="16"/>
        <v>0</v>
      </c>
      <c r="AU23" s="106">
        <f t="shared" si="16"/>
        <v>0</v>
      </c>
      <c r="AV23" s="106">
        <f t="shared" si="16"/>
        <v>0</v>
      </c>
      <c r="AW23" s="106">
        <f t="shared" si="16"/>
        <v>0</v>
      </c>
      <c r="AX23" s="106">
        <f t="shared" si="16"/>
        <v>0</v>
      </c>
      <c r="AY23" s="106">
        <f t="shared" si="16"/>
        <v>0</v>
      </c>
      <c r="AZ23" s="106">
        <f t="shared" si="16"/>
        <v>0</v>
      </c>
      <c r="BA23" s="106">
        <f t="shared" si="16"/>
        <v>0</v>
      </c>
      <c r="BB23" s="106">
        <f t="shared" si="16"/>
        <v>0</v>
      </c>
      <c r="BC23" s="106">
        <f t="shared" si="16"/>
        <v>0</v>
      </c>
      <c r="BD23" s="106">
        <f t="shared" si="16"/>
        <v>0</v>
      </c>
      <c r="BE23" s="106">
        <f t="shared" si="16"/>
        <v>0</v>
      </c>
      <c r="BF23" s="106">
        <f t="shared" si="16"/>
        <v>0</v>
      </c>
      <c r="BG23" s="106">
        <f t="shared" si="16"/>
        <v>0</v>
      </c>
      <c r="BH23" s="106">
        <f t="shared" si="16"/>
        <v>0</v>
      </c>
      <c r="BI23" s="106">
        <f t="shared" si="16"/>
        <v>0</v>
      </c>
      <c r="BJ23" s="106">
        <f t="shared" si="16"/>
        <v>0</v>
      </c>
      <c r="BK23" s="106">
        <f t="shared" si="16"/>
        <v>0</v>
      </c>
      <c r="BL23" s="106">
        <f t="shared" si="16"/>
        <v>0</v>
      </c>
      <c r="BM23" s="106">
        <f t="shared" si="16"/>
        <v>0</v>
      </c>
      <c r="BN23" s="106">
        <f t="shared" si="16"/>
        <v>0</v>
      </c>
      <c r="BO23" s="106">
        <f t="shared" si="16"/>
        <v>0</v>
      </c>
      <c r="BP23" s="106">
        <f t="shared" si="16"/>
        <v>0</v>
      </c>
      <c r="BQ23" s="106">
        <f t="shared" si="16"/>
        <v>0</v>
      </c>
      <c r="BR23" s="106">
        <f t="shared" si="16"/>
        <v>0</v>
      </c>
      <c r="BS23" s="106">
        <f t="shared" si="16"/>
        <v>0</v>
      </c>
      <c r="BT23" s="106">
        <f t="shared" si="16"/>
        <v>0</v>
      </c>
      <c r="BU23" s="106">
        <f t="shared" si="16"/>
        <v>0</v>
      </c>
      <c r="BV23" s="106">
        <f t="shared" si="16"/>
        <v>0</v>
      </c>
      <c r="BW23" s="106">
        <f t="shared" si="2"/>
        <v>0</v>
      </c>
      <c r="BX23" s="106">
        <f t="shared" si="3"/>
        <v>0</v>
      </c>
      <c r="BY23" s="106">
        <f t="shared" si="4"/>
        <v>0</v>
      </c>
      <c r="BZ23" s="106">
        <f t="shared" si="5"/>
        <v>0</v>
      </c>
      <c r="CA23" s="106">
        <f t="shared" si="6"/>
        <v>0</v>
      </c>
      <c r="CB23" s="106">
        <f t="shared" si="7"/>
        <v>0</v>
      </c>
      <c r="CC23" s="106">
        <f t="shared" si="8"/>
        <v>0</v>
      </c>
      <c r="CD23" s="92"/>
    </row>
    <row r="24" spans="1:82" ht="42" customHeight="1" x14ac:dyDescent="0.2">
      <c r="A24" s="77" t="s">
        <v>911</v>
      </c>
      <c r="B24" s="78" t="s">
        <v>912</v>
      </c>
      <c r="C24" s="93" t="s">
        <v>36</v>
      </c>
      <c r="D24" s="92"/>
      <c r="E24" s="106">
        <f t="shared" ref="E24:R24" si="17">E163</f>
        <v>0</v>
      </c>
      <c r="F24" s="106">
        <f t="shared" si="17"/>
        <v>0</v>
      </c>
      <c r="G24" s="106">
        <f t="shared" si="17"/>
        <v>0</v>
      </c>
      <c r="H24" s="106">
        <f t="shared" si="17"/>
        <v>0</v>
      </c>
      <c r="I24" s="106">
        <f t="shared" si="17"/>
        <v>0</v>
      </c>
      <c r="J24" s="106">
        <f t="shared" si="17"/>
        <v>0</v>
      </c>
      <c r="K24" s="106">
        <f t="shared" si="17"/>
        <v>0</v>
      </c>
      <c r="L24" s="106">
        <f t="shared" si="17"/>
        <v>0</v>
      </c>
      <c r="M24" s="106">
        <f t="shared" si="17"/>
        <v>0</v>
      </c>
      <c r="N24" s="106">
        <f t="shared" si="17"/>
        <v>0</v>
      </c>
      <c r="O24" s="106">
        <f t="shared" si="17"/>
        <v>0</v>
      </c>
      <c r="P24" s="106">
        <f t="shared" si="17"/>
        <v>0</v>
      </c>
      <c r="Q24" s="106">
        <f t="shared" si="17"/>
        <v>0</v>
      </c>
      <c r="R24" s="106">
        <f t="shared" si="17"/>
        <v>0</v>
      </c>
      <c r="S24" s="106">
        <f t="shared" ref="S24:BV24" si="18">S163</f>
        <v>0</v>
      </c>
      <c r="T24" s="106">
        <f t="shared" si="18"/>
        <v>0</v>
      </c>
      <c r="U24" s="106">
        <f t="shared" si="18"/>
        <v>0</v>
      </c>
      <c r="V24" s="106">
        <f t="shared" si="18"/>
        <v>0</v>
      </c>
      <c r="W24" s="106">
        <f t="shared" si="18"/>
        <v>0</v>
      </c>
      <c r="X24" s="106">
        <f t="shared" si="18"/>
        <v>0</v>
      </c>
      <c r="Y24" s="106">
        <f t="shared" si="18"/>
        <v>0</v>
      </c>
      <c r="Z24" s="106">
        <f t="shared" si="18"/>
        <v>0</v>
      </c>
      <c r="AA24" s="106">
        <f t="shared" si="18"/>
        <v>0</v>
      </c>
      <c r="AB24" s="106">
        <f t="shared" si="18"/>
        <v>0</v>
      </c>
      <c r="AC24" s="106">
        <f t="shared" si="18"/>
        <v>0</v>
      </c>
      <c r="AD24" s="106">
        <f t="shared" si="18"/>
        <v>0</v>
      </c>
      <c r="AE24" s="106">
        <f t="shared" si="18"/>
        <v>0</v>
      </c>
      <c r="AF24" s="106">
        <f t="shared" si="18"/>
        <v>0</v>
      </c>
      <c r="AG24" s="106">
        <f t="shared" si="18"/>
        <v>0</v>
      </c>
      <c r="AH24" s="106">
        <f t="shared" si="18"/>
        <v>0</v>
      </c>
      <c r="AI24" s="106">
        <f t="shared" si="18"/>
        <v>0</v>
      </c>
      <c r="AJ24" s="106">
        <f t="shared" si="18"/>
        <v>0</v>
      </c>
      <c r="AK24" s="106">
        <f t="shared" si="18"/>
        <v>0</v>
      </c>
      <c r="AL24" s="106">
        <f t="shared" si="18"/>
        <v>0</v>
      </c>
      <c r="AM24" s="106">
        <f t="shared" si="18"/>
        <v>0</v>
      </c>
      <c r="AN24" s="106">
        <f t="shared" si="18"/>
        <v>0</v>
      </c>
      <c r="AO24" s="106">
        <f t="shared" si="18"/>
        <v>0</v>
      </c>
      <c r="AP24" s="106">
        <f t="shared" si="18"/>
        <v>0</v>
      </c>
      <c r="AQ24" s="106">
        <f t="shared" si="18"/>
        <v>0</v>
      </c>
      <c r="AR24" s="106">
        <f t="shared" si="18"/>
        <v>0</v>
      </c>
      <c r="AS24" s="106">
        <f t="shared" si="18"/>
        <v>0</v>
      </c>
      <c r="AT24" s="106">
        <f t="shared" si="18"/>
        <v>0</v>
      </c>
      <c r="AU24" s="106">
        <f t="shared" si="18"/>
        <v>0</v>
      </c>
      <c r="AV24" s="106">
        <f t="shared" si="18"/>
        <v>0</v>
      </c>
      <c r="AW24" s="106">
        <f t="shared" si="18"/>
        <v>0</v>
      </c>
      <c r="AX24" s="106">
        <f t="shared" si="18"/>
        <v>0</v>
      </c>
      <c r="AY24" s="106">
        <f t="shared" si="18"/>
        <v>0</v>
      </c>
      <c r="AZ24" s="106">
        <f t="shared" si="18"/>
        <v>0</v>
      </c>
      <c r="BA24" s="106">
        <f t="shared" si="18"/>
        <v>0</v>
      </c>
      <c r="BB24" s="106">
        <f t="shared" si="18"/>
        <v>0</v>
      </c>
      <c r="BC24" s="106">
        <f t="shared" si="18"/>
        <v>0</v>
      </c>
      <c r="BD24" s="106">
        <f t="shared" si="18"/>
        <v>0</v>
      </c>
      <c r="BE24" s="106">
        <f t="shared" si="18"/>
        <v>0</v>
      </c>
      <c r="BF24" s="106">
        <f t="shared" si="18"/>
        <v>0</v>
      </c>
      <c r="BG24" s="106">
        <f t="shared" si="18"/>
        <v>0</v>
      </c>
      <c r="BH24" s="106">
        <f t="shared" si="18"/>
        <v>0</v>
      </c>
      <c r="BI24" s="106">
        <f t="shared" si="18"/>
        <v>0</v>
      </c>
      <c r="BJ24" s="106">
        <f t="shared" si="18"/>
        <v>0</v>
      </c>
      <c r="BK24" s="106">
        <f t="shared" si="18"/>
        <v>0</v>
      </c>
      <c r="BL24" s="106">
        <f t="shared" si="18"/>
        <v>0</v>
      </c>
      <c r="BM24" s="106">
        <f t="shared" si="18"/>
        <v>0</v>
      </c>
      <c r="BN24" s="106">
        <f t="shared" si="18"/>
        <v>0</v>
      </c>
      <c r="BO24" s="106">
        <f t="shared" si="18"/>
        <v>0</v>
      </c>
      <c r="BP24" s="106">
        <f t="shared" si="18"/>
        <v>0</v>
      </c>
      <c r="BQ24" s="106">
        <f t="shared" si="18"/>
        <v>0</v>
      </c>
      <c r="BR24" s="106">
        <f t="shared" si="18"/>
        <v>0</v>
      </c>
      <c r="BS24" s="106">
        <f t="shared" si="18"/>
        <v>0</v>
      </c>
      <c r="BT24" s="106">
        <f t="shared" si="18"/>
        <v>0</v>
      </c>
      <c r="BU24" s="106">
        <f t="shared" si="18"/>
        <v>0</v>
      </c>
      <c r="BV24" s="106">
        <f t="shared" si="18"/>
        <v>0</v>
      </c>
      <c r="BW24" s="106">
        <f t="shared" si="2"/>
        <v>0</v>
      </c>
      <c r="BX24" s="106">
        <f t="shared" si="3"/>
        <v>0</v>
      </c>
      <c r="BY24" s="106">
        <f t="shared" si="4"/>
        <v>0</v>
      </c>
      <c r="BZ24" s="106">
        <f t="shared" si="5"/>
        <v>0</v>
      </c>
      <c r="CA24" s="106">
        <f t="shared" si="6"/>
        <v>0</v>
      </c>
      <c r="CB24" s="106">
        <f t="shared" si="7"/>
        <v>0</v>
      </c>
      <c r="CC24" s="106">
        <f t="shared" si="8"/>
        <v>0</v>
      </c>
      <c r="CD24" s="92"/>
    </row>
    <row r="25" spans="1:82" ht="31.9" customHeight="1" x14ac:dyDescent="0.2">
      <c r="A25" s="77" t="s">
        <v>913</v>
      </c>
      <c r="B25" s="78" t="s">
        <v>914</v>
      </c>
      <c r="C25" s="93" t="s">
        <v>36</v>
      </c>
      <c r="D25" s="92"/>
      <c r="E25" s="106">
        <f t="shared" ref="E25:R25" si="19">E167</f>
        <v>0</v>
      </c>
      <c r="F25" s="106">
        <f t="shared" si="19"/>
        <v>0</v>
      </c>
      <c r="G25" s="106">
        <f t="shared" si="19"/>
        <v>0</v>
      </c>
      <c r="H25" s="106">
        <f t="shared" si="19"/>
        <v>0</v>
      </c>
      <c r="I25" s="106">
        <f t="shared" si="19"/>
        <v>0</v>
      </c>
      <c r="J25" s="106">
        <f t="shared" si="19"/>
        <v>0</v>
      </c>
      <c r="K25" s="106">
        <f t="shared" si="19"/>
        <v>12</v>
      </c>
      <c r="L25" s="106">
        <f t="shared" si="19"/>
        <v>0</v>
      </c>
      <c r="M25" s="106">
        <f t="shared" si="19"/>
        <v>0</v>
      </c>
      <c r="N25" s="106">
        <f t="shared" si="19"/>
        <v>0</v>
      </c>
      <c r="O25" s="106">
        <f t="shared" si="19"/>
        <v>0</v>
      </c>
      <c r="P25" s="106">
        <f t="shared" si="19"/>
        <v>0</v>
      </c>
      <c r="Q25" s="106">
        <f t="shared" si="19"/>
        <v>0</v>
      </c>
      <c r="R25" s="106">
        <f t="shared" si="19"/>
        <v>0</v>
      </c>
      <c r="S25" s="106">
        <f t="shared" ref="S25:BV25" si="20">S167</f>
        <v>0</v>
      </c>
      <c r="T25" s="106">
        <f t="shared" si="20"/>
        <v>0</v>
      </c>
      <c r="U25" s="106">
        <f t="shared" si="20"/>
        <v>0</v>
      </c>
      <c r="V25" s="106">
        <f t="shared" si="20"/>
        <v>0</v>
      </c>
      <c r="W25" s="106">
        <f t="shared" si="20"/>
        <v>0</v>
      </c>
      <c r="X25" s="106">
        <f t="shared" si="20"/>
        <v>0</v>
      </c>
      <c r="Y25" s="106">
        <f t="shared" si="20"/>
        <v>0</v>
      </c>
      <c r="Z25" s="106">
        <f t="shared" si="20"/>
        <v>0</v>
      </c>
      <c r="AA25" s="106">
        <f t="shared" si="20"/>
        <v>0</v>
      </c>
      <c r="AB25" s="106">
        <f t="shared" si="20"/>
        <v>0</v>
      </c>
      <c r="AC25" s="106">
        <f t="shared" si="20"/>
        <v>0</v>
      </c>
      <c r="AD25" s="106">
        <f t="shared" si="20"/>
        <v>0</v>
      </c>
      <c r="AE25" s="106">
        <f t="shared" si="20"/>
        <v>0</v>
      </c>
      <c r="AF25" s="106">
        <f t="shared" si="20"/>
        <v>12</v>
      </c>
      <c r="AG25" s="106">
        <f t="shared" si="20"/>
        <v>0</v>
      </c>
      <c r="AH25" s="106">
        <f t="shared" si="20"/>
        <v>0</v>
      </c>
      <c r="AI25" s="106">
        <f t="shared" si="20"/>
        <v>0</v>
      </c>
      <c r="AJ25" s="106">
        <f t="shared" si="20"/>
        <v>0</v>
      </c>
      <c r="AK25" s="106">
        <f t="shared" si="20"/>
        <v>0</v>
      </c>
      <c r="AL25" s="106">
        <f t="shared" si="20"/>
        <v>0</v>
      </c>
      <c r="AM25" s="106">
        <f t="shared" si="20"/>
        <v>0</v>
      </c>
      <c r="AN25" s="106">
        <f t="shared" si="20"/>
        <v>0</v>
      </c>
      <c r="AO25" s="106">
        <f t="shared" si="20"/>
        <v>0</v>
      </c>
      <c r="AP25" s="106">
        <f t="shared" si="20"/>
        <v>0</v>
      </c>
      <c r="AQ25" s="106">
        <f t="shared" si="20"/>
        <v>0</v>
      </c>
      <c r="AR25" s="106">
        <f t="shared" si="20"/>
        <v>0</v>
      </c>
      <c r="AS25" s="106">
        <f t="shared" si="20"/>
        <v>0</v>
      </c>
      <c r="AT25" s="106">
        <f t="shared" si="20"/>
        <v>1</v>
      </c>
      <c r="AU25" s="106">
        <f t="shared" si="20"/>
        <v>0</v>
      </c>
      <c r="AV25" s="106">
        <f t="shared" si="20"/>
        <v>0</v>
      </c>
      <c r="AW25" s="106">
        <f t="shared" si="20"/>
        <v>0</v>
      </c>
      <c r="AX25" s="106">
        <f t="shared" si="20"/>
        <v>0</v>
      </c>
      <c r="AY25" s="106">
        <f t="shared" si="20"/>
        <v>0</v>
      </c>
      <c r="AZ25" s="106">
        <f t="shared" si="20"/>
        <v>0</v>
      </c>
      <c r="BA25" s="106">
        <f t="shared" si="20"/>
        <v>0</v>
      </c>
      <c r="BB25" s="106">
        <f t="shared" si="20"/>
        <v>0</v>
      </c>
      <c r="BC25" s="106">
        <f t="shared" si="20"/>
        <v>0</v>
      </c>
      <c r="BD25" s="106">
        <f t="shared" si="20"/>
        <v>0</v>
      </c>
      <c r="BE25" s="106">
        <f t="shared" si="20"/>
        <v>0</v>
      </c>
      <c r="BF25" s="106">
        <f t="shared" si="20"/>
        <v>0</v>
      </c>
      <c r="BG25" s="106">
        <f t="shared" si="20"/>
        <v>0</v>
      </c>
      <c r="BH25" s="106">
        <f t="shared" si="20"/>
        <v>1</v>
      </c>
      <c r="BI25" s="106">
        <f t="shared" si="20"/>
        <v>0</v>
      </c>
      <c r="BJ25" s="106">
        <f t="shared" si="20"/>
        <v>0</v>
      </c>
      <c r="BK25" s="106">
        <f t="shared" si="20"/>
        <v>0</v>
      </c>
      <c r="BL25" s="106">
        <f t="shared" si="20"/>
        <v>0</v>
      </c>
      <c r="BM25" s="106">
        <f t="shared" si="20"/>
        <v>0</v>
      </c>
      <c r="BN25" s="106">
        <f t="shared" si="20"/>
        <v>0</v>
      </c>
      <c r="BO25" s="106">
        <f t="shared" si="20"/>
        <v>0</v>
      </c>
      <c r="BP25" s="106">
        <f t="shared" si="20"/>
        <v>0</v>
      </c>
      <c r="BQ25" s="106">
        <f t="shared" si="20"/>
        <v>0</v>
      </c>
      <c r="BR25" s="106">
        <f t="shared" si="20"/>
        <v>0</v>
      </c>
      <c r="BS25" s="106">
        <f t="shared" si="20"/>
        <v>0</v>
      </c>
      <c r="BT25" s="106">
        <f t="shared" si="20"/>
        <v>0</v>
      </c>
      <c r="BU25" s="106">
        <f t="shared" si="20"/>
        <v>0</v>
      </c>
      <c r="BV25" s="106">
        <f t="shared" si="20"/>
        <v>0</v>
      </c>
      <c r="BW25" s="106">
        <f t="shared" si="2"/>
        <v>0</v>
      </c>
      <c r="BX25" s="106">
        <f t="shared" si="3"/>
        <v>0</v>
      </c>
      <c r="BY25" s="106">
        <f t="shared" si="4"/>
        <v>0</v>
      </c>
      <c r="BZ25" s="106">
        <f t="shared" si="5"/>
        <v>0</v>
      </c>
      <c r="CA25" s="106">
        <f t="shared" si="6"/>
        <v>0</v>
      </c>
      <c r="CB25" s="106">
        <f t="shared" si="7"/>
        <v>0</v>
      </c>
      <c r="CC25" s="106">
        <f t="shared" si="8"/>
        <v>0</v>
      </c>
      <c r="CD25" s="92"/>
    </row>
    <row r="26" spans="1:82" ht="7.9" customHeight="1" x14ac:dyDescent="0.2">
      <c r="A26" s="77"/>
      <c r="B26" s="78"/>
      <c r="C26" s="95"/>
      <c r="D26" s="90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07"/>
      <c r="CC26" s="107"/>
      <c r="CD26" s="90"/>
    </row>
    <row r="27" spans="1:82" ht="21" customHeight="1" x14ac:dyDescent="0.2">
      <c r="A27" s="77" t="s">
        <v>915</v>
      </c>
      <c r="B27" s="78" t="s">
        <v>916</v>
      </c>
      <c r="C27" s="95"/>
      <c r="D27" s="90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7"/>
      <c r="BX27" s="107"/>
      <c r="BY27" s="107"/>
      <c r="BZ27" s="107"/>
      <c r="CA27" s="107"/>
      <c r="CB27" s="107"/>
      <c r="CC27" s="107"/>
      <c r="CD27" s="90"/>
    </row>
    <row r="28" spans="1:82" ht="28.15" customHeight="1" x14ac:dyDescent="0.2">
      <c r="A28" s="183" t="s">
        <v>133</v>
      </c>
      <c r="B28" s="184" t="s">
        <v>917</v>
      </c>
      <c r="C28" s="185" t="s">
        <v>36</v>
      </c>
      <c r="D28" s="186"/>
      <c r="E28" s="187">
        <v>0</v>
      </c>
      <c r="F28" s="187">
        <v>0</v>
      </c>
      <c r="G28" s="187">
        <v>0</v>
      </c>
      <c r="H28" s="187">
        <v>0</v>
      </c>
      <c r="I28" s="187">
        <v>0</v>
      </c>
      <c r="J28" s="187">
        <v>0</v>
      </c>
      <c r="K28" s="187">
        <v>0</v>
      </c>
      <c r="L28" s="187">
        <v>0</v>
      </c>
      <c r="M28" s="187">
        <v>0</v>
      </c>
      <c r="N28" s="187">
        <v>0</v>
      </c>
      <c r="O28" s="187">
        <v>0</v>
      </c>
      <c r="P28" s="187">
        <v>0</v>
      </c>
      <c r="Q28" s="187">
        <v>0</v>
      </c>
      <c r="R28" s="187">
        <v>0</v>
      </c>
      <c r="S28" s="187">
        <v>0</v>
      </c>
      <c r="T28" s="187">
        <v>0</v>
      </c>
      <c r="U28" s="187">
        <v>0</v>
      </c>
      <c r="V28" s="187">
        <v>0</v>
      </c>
      <c r="W28" s="187">
        <v>0</v>
      </c>
      <c r="X28" s="187">
        <v>0</v>
      </c>
      <c r="Y28" s="187">
        <v>0</v>
      </c>
      <c r="Z28" s="187">
        <v>0</v>
      </c>
      <c r="AA28" s="187">
        <v>0</v>
      </c>
      <c r="AB28" s="187">
        <v>0</v>
      </c>
      <c r="AC28" s="187">
        <v>0</v>
      </c>
      <c r="AD28" s="187">
        <v>0</v>
      </c>
      <c r="AE28" s="187">
        <v>0</v>
      </c>
      <c r="AF28" s="187">
        <v>0</v>
      </c>
      <c r="AG28" s="187">
        <v>0</v>
      </c>
      <c r="AH28" s="187">
        <v>0</v>
      </c>
      <c r="AI28" s="187">
        <v>0</v>
      </c>
      <c r="AJ28" s="187">
        <v>0</v>
      </c>
      <c r="AK28" s="187">
        <v>0</v>
      </c>
      <c r="AL28" s="187">
        <v>0</v>
      </c>
      <c r="AM28" s="187">
        <v>0</v>
      </c>
      <c r="AN28" s="187">
        <v>0</v>
      </c>
      <c r="AO28" s="187">
        <v>0</v>
      </c>
      <c r="AP28" s="187">
        <v>0</v>
      </c>
      <c r="AQ28" s="187">
        <v>0</v>
      </c>
      <c r="AR28" s="187">
        <v>0</v>
      </c>
      <c r="AS28" s="187">
        <v>0</v>
      </c>
      <c r="AT28" s="187">
        <v>0</v>
      </c>
      <c r="AU28" s="187">
        <v>0</v>
      </c>
      <c r="AV28" s="187">
        <v>0</v>
      </c>
      <c r="AW28" s="187">
        <v>0</v>
      </c>
      <c r="AX28" s="187">
        <v>0</v>
      </c>
      <c r="AY28" s="187">
        <v>0</v>
      </c>
      <c r="AZ28" s="187">
        <v>0</v>
      </c>
      <c r="BA28" s="187">
        <v>0</v>
      </c>
      <c r="BB28" s="187">
        <v>0</v>
      </c>
      <c r="BC28" s="187">
        <v>0</v>
      </c>
      <c r="BD28" s="187">
        <v>0</v>
      </c>
      <c r="BE28" s="187">
        <v>0</v>
      </c>
      <c r="BF28" s="187">
        <v>0</v>
      </c>
      <c r="BG28" s="187">
        <v>0</v>
      </c>
      <c r="BH28" s="187">
        <v>0</v>
      </c>
      <c r="BI28" s="187">
        <v>0</v>
      </c>
      <c r="BJ28" s="187">
        <v>0</v>
      </c>
      <c r="BK28" s="187">
        <v>0</v>
      </c>
      <c r="BL28" s="187">
        <v>0</v>
      </c>
      <c r="BM28" s="187">
        <v>0</v>
      </c>
      <c r="BN28" s="187">
        <v>0</v>
      </c>
      <c r="BO28" s="187">
        <v>0</v>
      </c>
      <c r="BP28" s="187">
        <v>0</v>
      </c>
      <c r="BQ28" s="187">
        <v>0</v>
      </c>
      <c r="BR28" s="187">
        <v>0</v>
      </c>
      <c r="BS28" s="187">
        <v>0</v>
      </c>
      <c r="BT28" s="187">
        <v>0</v>
      </c>
      <c r="BU28" s="187">
        <v>0</v>
      </c>
      <c r="BV28" s="187">
        <v>0</v>
      </c>
      <c r="BW28" s="187">
        <v>0</v>
      </c>
      <c r="BX28" s="187">
        <v>0</v>
      </c>
      <c r="BY28" s="187">
        <v>0</v>
      </c>
      <c r="BZ28" s="187">
        <v>0</v>
      </c>
      <c r="CA28" s="187">
        <v>0</v>
      </c>
      <c r="CB28" s="187">
        <v>0</v>
      </c>
      <c r="CC28" s="187">
        <v>0</v>
      </c>
      <c r="CD28" s="186"/>
    </row>
    <row r="29" spans="1:82" ht="38.25" hidden="1" x14ac:dyDescent="0.2">
      <c r="A29" s="77" t="s">
        <v>136</v>
      </c>
      <c r="B29" s="78" t="s">
        <v>918</v>
      </c>
      <c r="C29" s="93"/>
      <c r="D29" s="90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90"/>
    </row>
    <row r="30" spans="1:82" ht="63.75" hidden="1" x14ac:dyDescent="0.2">
      <c r="A30" s="77" t="s">
        <v>676</v>
      </c>
      <c r="B30" s="78" t="s">
        <v>919</v>
      </c>
      <c r="C30" s="93"/>
      <c r="D30" s="90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90"/>
    </row>
    <row r="31" spans="1:82" ht="63.75" hidden="1" x14ac:dyDescent="0.2">
      <c r="A31" s="77" t="s">
        <v>681</v>
      </c>
      <c r="B31" s="78" t="s">
        <v>920</v>
      </c>
      <c r="C31" s="93"/>
      <c r="D31" s="90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90"/>
    </row>
    <row r="32" spans="1:82" ht="51" hidden="1" x14ac:dyDescent="0.2">
      <c r="A32" s="77" t="s">
        <v>683</v>
      </c>
      <c r="B32" s="78" t="s">
        <v>921</v>
      </c>
      <c r="C32" s="93"/>
      <c r="D32" s="90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90"/>
    </row>
    <row r="33" spans="1:82" ht="25.5" hidden="1" x14ac:dyDescent="0.2">
      <c r="A33" s="77" t="s">
        <v>683</v>
      </c>
      <c r="B33" s="80" t="s">
        <v>922</v>
      </c>
      <c r="C33" s="93"/>
      <c r="D33" s="90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90"/>
    </row>
    <row r="34" spans="1:82" ht="25.5" hidden="1" x14ac:dyDescent="0.2">
      <c r="A34" s="77" t="s">
        <v>683</v>
      </c>
      <c r="B34" s="80" t="s">
        <v>922</v>
      </c>
      <c r="C34" s="93"/>
      <c r="D34" s="90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90"/>
    </row>
    <row r="35" spans="1:82" hidden="1" x14ac:dyDescent="0.2">
      <c r="A35" s="77" t="s">
        <v>85</v>
      </c>
      <c r="B35" s="78" t="s">
        <v>85</v>
      </c>
      <c r="C35" s="93"/>
      <c r="D35" s="90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90"/>
    </row>
    <row r="36" spans="1:82" ht="38.25" hidden="1" x14ac:dyDescent="0.2">
      <c r="A36" s="77" t="s">
        <v>138</v>
      </c>
      <c r="B36" s="78" t="s">
        <v>923</v>
      </c>
      <c r="C36" s="93"/>
      <c r="D36" s="90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90"/>
    </row>
    <row r="37" spans="1:82" ht="63.75" hidden="1" x14ac:dyDescent="0.2">
      <c r="A37" s="77" t="s">
        <v>704</v>
      </c>
      <c r="B37" s="78" t="s">
        <v>924</v>
      </c>
      <c r="C37" s="93"/>
      <c r="D37" s="90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90"/>
    </row>
    <row r="38" spans="1:82" ht="25.5" hidden="1" x14ac:dyDescent="0.2">
      <c r="A38" s="77" t="s">
        <v>704</v>
      </c>
      <c r="B38" s="80" t="s">
        <v>922</v>
      </c>
      <c r="C38" s="93"/>
      <c r="D38" s="90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90"/>
    </row>
    <row r="39" spans="1:82" ht="25.5" hidden="1" x14ac:dyDescent="0.2">
      <c r="A39" s="77" t="s">
        <v>704</v>
      </c>
      <c r="B39" s="80" t="s">
        <v>922</v>
      </c>
      <c r="C39" s="93"/>
      <c r="D39" s="90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90"/>
    </row>
    <row r="40" spans="1:82" hidden="1" x14ac:dyDescent="0.2">
      <c r="A40" s="77" t="s">
        <v>85</v>
      </c>
      <c r="B40" s="78" t="s">
        <v>85</v>
      </c>
      <c r="C40" s="93"/>
      <c r="D40" s="90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  <c r="BS40" s="107"/>
      <c r="BT40" s="107"/>
      <c r="BU40" s="107"/>
      <c r="BV40" s="107"/>
      <c r="BW40" s="107"/>
      <c r="BX40" s="107"/>
      <c r="BY40" s="107"/>
      <c r="BZ40" s="107"/>
      <c r="CA40" s="107"/>
      <c r="CB40" s="107"/>
      <c r="CC40" s="107"/>
      <c r="CD40" s="90"/>
    </row>
    <row r="41" spans="1:82" ht="38.25" hidden="1" x14ac:dyDescent="0.2">
      <c r="A41" s="77" t="s">
        <v>705</v>
      </c>
      <c r="B41" s="78" t="s">
        <v>925</v>
      </c>
      <c r="C41" s="93"/>
      <c r="D41" s="90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90"/>
    </row>
    <row r="42" spans="1:82" ht="25.5" hidden="1" x14ac:dyDescent="0.2">
      <c r="A42" s="77" t="s">
        <v>705</v>
      </c>
      <c r="B42" s="80" t="s">
        <v>922</v>
      </c>
      <c r="C42" s="93"/>
      <c r="D42" s="90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90"/>
    </row>
    <row r="43" spans="1:82" ht="25.5" hidden="1" x14ac:dyDescent="0.2">
      <c r="A43" s="77" t="s">
        <v>705</v>
      </c>
      <c r="B43" s="80" t="s">
        <v>922</v>
      </c>
      <c r="C43" s="93"/>
      <c r="D43" s="90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07"/>
      <c r="CA43" s="107"/>
      <c r="CB43" s="107"/>
      <c r="CC43" s="107"/>
      <c r="CD43" s="90"/>
    </row>
    <row r="44" spans="1:82" hidden="1" x14ac:dyDescent="0.2">
      <c r="A44" s="77" t="s">
        <v>85</v>
      </c>
      <c r="B44" s="78" t="s">
        <v>85</v>
      </c>
      <c r="C44" s="93"/>
      <c r="D44" s="90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7"/>
      <c r="BW44" s="107"/>
      <c r="BX44" s="107"/>
      <c r="BY44" s="107"/>
      <c r="BZ44" s="107"/>
      <c r="CA44" s="107"/>
      <c r="CB44" s="107"/>
      <c r="CC44" s="107"/>
      <c r="CD44" s="90"/>
    </row>
    <row r="45" spans="1:82" ht="51" hidden="1" x14ac:dyDescent="0.2">
      <c r="A45" s="77" t="s">
        <v>140</v>
      </c>
      <c r="B45" s="78" t="s">
        <v>926</v>
      </c>
      <c r="C45" s="93"/>
      <c r="D45" s="90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7"/>
      <c r="BW45" s="107"/>
      <c r="BX45" s="107"/>
      <c r="BY45" s="107"/>
      <c r="BZ45" s="107"/>
      <c r="CA45" s="107"/>
      <c r="CB45" s="107"/>
      <c r="CC45" s="107"/>
      <c r="CD45" s="90"/>
    </row>
    <row r="46" spans="1:82" ht="38.25" hidden="1" x14ac:dyDescent="0.2">
      <c r="A46" s="77" t="s">
        <v>927</v>
      </c>
      <c r="B46" s="78" t="s">
        <v>928</v>
      </c>
      <c r="C46" s="93"/>
      <c r="D46" s="90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7"/>
      <c r="CC46" s="107"/>
      <c r="CD46" s="90"/>
    </row>
    <row r="47" spans="1:82" ht="114.75" hidden="1" x14ac:dyDescent="0.2">
      <c r="A47" s="77" t="s">
        <v>927</v>
      </c>
      <c r="B47" s="78" t="s">
        <v>929</v>
      </c>
      <c r="C47" s="93"/>
      <c r="D47" s="90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90"/>
    </row>
    <row r="48" spans="1:82" ht="25.5" hidden="1" x14ac:dyDescent="0.2">
      <c r="A48" s="77" t="s">
        <v>927</v>
      </c>
      <c r="B48" s="80" t="s">
        <v>922</v>
      </c>
      <c r="C48" s="93"/>
      <c r="D48" s="90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90"/>
    </row>
    <row r="49" spans="1:82" ht="25.5" hidden="1" x14ac:dyDescent="0.2">
      <c r="A49" s="77" t="s">
        <v>927</v>
      </c>
      <c r="B49" s="80" t="s">
        <v>922</v>
      </c>
      <c r="C49" s="93"/>
      <c r="D49" s="90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90"/>
    </row>
    <row r="50" spans="1:82" hidden="1" x14ac:dyDescent="0.2">
      <c r="A50" s="77" t="s">
        <v>85</v>
      </c>
      <c r="B50" s="78" t="s">
        <v>85</v>
      </c>
      <c r="C50" s="93"/>
      <c r="D50" s="90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90"/>
    </row>
    <row r="51" spans="1:82" ht="89.25" hidden="1" x14ac:dyDescent="0.2">
      <c r="A51" s="77" t="s">
        <v>927</v>
      </c>
      <c r="B51" s="78" t="s">
        <v>930</v>
      </c>
      <c r="C51" s="93"/>
      <c r="D51" s="90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90"/>
    </row>
    <row r="52" spans="1:82" ht="25.5" hidden="1" x14ac:dyDescent="0.2">
      <c r="A52" s="77" t="s">
        <v>927</v>
      </c>
      <c r="B52" s="80" t="s">
        <v>922</v>
      </c>
      <c r="C52" s="93"/>
      <c r="D52" s="90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90"/>
    </row>
    <row r="53" spans="1:82" ht="25.5" hidden="1" x14ac:dyDescent="0.2">
      <c r="A53" s="77" t="s">
        <v>927</v>
      </c>
      <c r="B53" s="80" t="s">
        <v>922</v>
      </c>
      <c r="C53" s="93"/>
      <c r="D53" s="90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90"/>
    </row>
    <row r="54" spans="1:82" hidden="1" x14ac:dyDescent="0.2">
      <c r="A54" s="77" t="s">
        <v>85</v>
      </c>
      <c r="B54" s="78" t="s">
        <v>85</v>
      </c>
      <c r="C54" s="93"/>
      <c r="D54" s="90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90"/>
    </row>
    <row r="55" spans="1:82" ht="102" hidden="1" x14ac:dyDescent="0.2">
      <c r="A55" s="77" t="s">
        <v>927</v>
      </c>
      <c r="B55" s="78" t="s">
        <v>931</v>
      </c>
      <c r="C55" s="93"/>
      <c r="D55" s="90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/>
      <c r="CC55" s="107"/>
      <c r="CD55" s="90"/>
    </row>
    <row r="56" spans="1:82" ht="25.5" hidden="1" x14ac:dyDescent="0.2">
      <c r="A56" s="77" t="s">
        <v>927</v>
      </c>
      <c r="B56" s="80" t="s">
        <v>922</v>
      </c>
      <c r="C56" s="93"/>
      <c r="D56" s="90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90"/>
    </row>
    <row r="57" spans="1:82" ht="25.5" hidden="1" x14ac:dyDescent="0.2">
      <c r="A57" s="77" t="s">
        <v>927</v>
      </c>
      <c r="B57" s="80" t="s">
        <v>922</v>
      </c>
      <c r="C57" s="93"/>
      <c r="D57" s="90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90"/>
    </row>
    <row r="58" spans="1:82" hidden="1" x14ac:dyDescent="0.2">
      <c r="A58" s="77" t="s">
        <v>85</v>
      </c>
      <c r="B58" s="78" t="s">
        <v>85</v>
      </c>
      <c r="C58" s="93"/>
      <c r="D58" s="90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90"/>
    </row>
    <row r="59" spans="1:82" ht="38.25" hidden="1" x14ac:dyDescent="0.2">
      <c r="A59" s="77" t="s">
        <v>932</v>
      </c>
      <c r="B59" s="78" t="s">
        <v>928</v>
      </c>
      <c r="C59" s="93"/>
      <c r="D59" s="90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7"/>
      <c r="BW59" s="107"/>
      <c r="BX59" s="107"/>
      <c r="BY59" s="107"/>
      <c r="BZ59" s="107"/>
      <c r="CA59" s="107"/>
      <c r="CB59" s="107"/>
      <c r="CC59" s="107"/>
      <c r="CD59" s="90"/>
    </row>
    <row r="60" spans="1:82" ht="114.75" hidden="1" x14ac:dyDescent="0.2">
      <c r="A60" s="77" t="s">
        <v>932</v>
      </c>
      <c r="B60" s="78" t="s">
        <v>929</v>
      </c>
      <c r="C60" s="93"/>
      <c r="D60" s="90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7"/>
      <c r="BR60" s="107"/>
      <c r="BS60" s="107"/>
      <c r="BT60" s="107"/>
      <c r="BU60" s="107"/>
      <c r="BV60" s="107"/>
      <c r="BW60" s="107"/>
      <c r="BX60" s="107"/>
      <c r="BY60" s="107"/>
      <c r="BZ60" s="107"/>
      <c r="CA60" s="107"/>
      <c r="CB60" s="107"/>
      <c r="CC60" s="107"/>
      <c r="CD60" s="90"/>
    </row>
    <row r="61" spans="1:82" ht="25.5" hidden="1" x14ac:dyDescent="0.2">
      <c r="A61" s="77" t="s">
        <v>932</v>
      </c>
      <c r="B61" s="80" t="s">
        <v>922</v>
      </c>
      <c r="C61" s="93"/>
      <c r="D61" s="90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90"/>
    </row>
    <row r="62" spans="1:82" ht="25.5" hidden="1" x14ac:dyDescent="0.2">
      <c r="A62" s="77" t="s">
        <v>932</v>
      </c>
      <c r="B62" s="80" t="s">
        <v>922</v>
      </c>
      <c r="C62" s="93"/>
      <c r="D62" s="90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  <c r="BM62" s="107"/>
      <c r="BN62" s="107"/>
      <c r="BO62" s="107"/>
      <c r="BP62" s="107"/>
      <c r="BQ62" s="107"/>
      <c r="BR62" s="107"/>
      <c r="BS62" s="107"/>
      <c r="BT62" s="107"/>
      <c r="BU62" s="107"/>
      <c r="BV62" s="107"/>
      <c r="BW62" s="107"/>
      <c r="BX62" s="107"/>
      <c r="BY62" s="107"/>
      <c r="BZ62" s="107"/>
      <c r="CA62" s="107"/>
      <c r="CB62" s="107"/>
      <c r="CC62" s="107"/>
      <c r="CD62" s="90"/>
    </row>
    <row r="63" spans="1:82" hidden="1" x14ac:dyDescent="0.2">
      <c r="A63" s="77" t="s">
        <v>85</v>
      </c>
      <c r="B63" s="78" t="s">
        <v>85</v>
      </c>
      <c r="C63" s="93"/>
      <c r="D63" s="90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7"/>
      <c r="BS63" s="107"/>
      <c r="BT63" s="107"/>
      <c r="BU63" s="107"/>
      <c r="BV63" s="107"/>
      <c r="BW63" s="107"/>
      <c r="BX63" s="107"/>
      <c r="BY63" s="107"/>
      <c r="BZ63" s="107"/>
      <c r="CA63" s="107"/>
      <c r="CB63" s="107"/>
      <c r="CC63" s="107"/>
      <c r="CD63" s="90"/>
    </row>
    <row r="64" spans="1:82" ht="89.25" hidden="1" x14ac:dyDescent="0.2">
      <c r="A64" s="77" t="s">
        <v>932</v>
      </c>
      <c r="B64" s="78" t="s">
        <v>930</v>
      </c>
      <c r="C64" s="93"/>
      <c r="D64" s="90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BM64" s="107"/>
      <c r="BN64" s="107"/>
      <c r="BO64" s="107"/>
      <c r="BP64" s="107"/>
      <c r="BQ64" s="107"/>
      <c r="BR64" s="107"/>
      <c r="BS64" s="107"/>
      <c r="BT64" s="107"/>
      <c r="BU64" s="107"/>
      <c r="BV64" s="107"/>
      <c r="BW64" s="107"/>
      <c r="BX64" s="107"/>
      <c r="BY64" s="107"/>
      <c r="BZ64" s="107"/>
      <c r="CA64" s="107"/>
      <c r="CB64" s="107"/>
      <c r="CC64" s="107"/>
      <c r="CD64" s="90"/>
    </row>
    <row r="65" spans="1:82" ht="25.5" hidden="1" x14ac:dyDescent="0.2">
      <c r="A65" s="77" t="s">
        <v>932</v>
      </c>
      <c r="B65" s="80" t="s">
        <v>922</v>
      </c>
      <c r="C65" s="93"/>
      <c r="D65" s="90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7"/>
      <c r="BU65" s="107"/>
      <c r="BV65" s="107"/>
      <c r="BW65" s="107"/>
      <c r="BX65" s="107"/>
      <c r="BY65" s="107"/>
      <c r="BZ65" s="107"/>
      <c r="CA65" s="107"/>
      <c r="CB65" s="107"/>
      <c r="CC65" s="107"/>
      <c r="CD65" s="90"/>
    </row>
    <row r="66" spans="1:82" ht="25.5" hidden="1" x14ac:dyDescent="0.2">
      <c r="A66" s="77" t="s">
        <v>932</v>
      </c>
      <c r="B66" s="80" t="s">
        <v>922</v>
      </c>
      <c r="C66" s="93"/>
      <c r="D66" s="90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7"/>
      <c r="BU66" s="107"/>
      <c r="BV66" s="107"/>
      <c r="BW66" s="107"/>
      <c r="BX66" s="107"/>
      <c r="BY66" s="107"/>
      <c r="BZ66" s="107"/>
      <c r="CA66" s="107"/>
      <c r="CB66" s="107"/>
      <c r="CC66" s="107"/>
      <c r="CD66" s="90"/>
    </row>
    <row r="67" spans="1:82" hidden="1" x14ac:dyDescent="0.2">
      <c r="A67" s="77" t="s">
        <v>85</v>
      </c>
      <c r="B67" s="78" t="s">
        <v>85</v>
      </c>
      <c r="C67" s="93"/>
      <c r="D67" s="90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7"/>
      <c r="BU67" s="107"/>
      <c r="BV67" s="107"/>
      <c r="BW67" s="107"/>
      <c r="BX67" s="107"/>
      <c r="BY67" s="107"/>
      <c r="BZ67" s="107"/>
      <c r="CA67" s="107"/>
      <c r="CB67" s="107"/>
      <c r="CC67" s="107"/>
      <c r="CD67" s="90"/>
    </row>
    <row r="68" spans="1:82" ht="102" hidden="1" x14ac:dyDescent="0.2">
      <c r="A68" s="77" t="s">
        <v>932</v>
      </c>
      <c r="B68" s="78" t="s">
        <v>933</v>
      </c>
      <c r="C68" s="93"/>
      <c r="D68" s="90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7"/>
      <c r="BU68" s="107"/>
      <c r="BV68" s="107"/>
      <c r="BW68" s="107"/>
      <c r="BX68" s="107"/>
      <c r="BY68" s="107"/>
      <c r="BZ68" s="107"/>
      <c r="CA68" s="107"/>
      <c r="CB68" s="107"/>
      <c r="CC68" s="107"/>
      <c r="CD68" s="90"/>
    </row>
    <row r="69" spans="1:82" ht="25.5" hidden="1" x14ac:dyDescent="0.2">
      <c r="A69" s="77" t="s">
        <v>932</v>
      </c>
      <c r="B69" s="80" t="s">
        <v>922</v>
      </c>
      <c r="C69" s="93"/>
      <c r="D69" s="90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7"/>
      <c r="BR69" s="107"/>
      <c r="BS69" s="107"/>
      <c r="BT69" s="107"/>
      <c r="BU69" s="107"/>
      <c r="BV69" s="107"/>
      <c r="BW69" s="107"/>
      <c r="BX69" s="107"/>
      <c r="BY69" s="107"/>
      <c r="BZ69" s="107"/>
      <c r="CA69" s="107"/>
      <c r="CB69" s="107"/>
      <c r="CC69" s="107"/>
      <c r="CD69" s="90"/>
    </row>
    <row r="70" spans="1:82" ht="25.5" hidden="1" x14ac:dyDescent="0.2">
      <c r="A70" s="77" t="s">
        <v>932</v>
      </c>
      <c r="B70" s="80" t="s">
        <v>922</v>
      </c>
      <c r="C70" s="93"/>
      <c r="D70" s="90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 s="107"/>
      <c r="BT70" s="107"/>
      <c r="BU70" s="107"/>
      <c r="BV70" s="107"/>
      <c r="BW70" s="107"/>
      <c r="BX70" s="107"/>
      <c r="BY70" s="107"/>
      <c r="BZ70" s="107"/>
      <c r="CA70" s="107"/>
      <c r="CB70" s="107"/>
      <c r="CC70" s="107"/>
      <c r="CD70" s="90"/>
    </row>
    <row r="71" spans="1:82" hidden="1" x14ac:dyDescent="0.2">
      <c r="A71" s="77" t="s">
        <v>85</v>
      </c>
      <c r="B71" s="78" t="s">
        <v>85</v>
      </c>
      <c r="C71" s="93"/>
      <c r="D71" s="90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7"/>
      <c r="BR71" s="107"/>
      <c r="BS71" s="107"/>
      <c r="BT71" s="107"/>
      <c r="BU71" s="107"/>
      <c r="BV71" s="107"/>
      <c r="BW71" s="107"/>
      <c r="BX71" s="107"/>
      <c r="BY71" s="107"/>
      <c r="BZ71" s="107"/>
      <c r="CA71" s="107"/>
      <c r="CB71" s="107"/>
      <c r="CC71" s="107"/>
      <c r="CD71" s="90"/>
    </row>
    <row r="72" spans="1:82" ht="89.25" hidden="1" x14ac:dyDescent="0.2">
      <c r="A72" s="77" t="s">
        <v>934</v>
      </c>
      <c r="B72" s="78" t="s">
        <v>935</v>
      </c>
      <c r="C72" s="93"/>
      <c r="D72" s="90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7"/>
      <c r="BW72" s="107"/>
      <c r="BX72" s="107"/>
      <c r="BY72" s="107"/>
      <c r="BZ72" s="107"/>
      <c r="CA72" s="107"/>
      <c r="CB72" s="107"/>
      <c r="CC72" s="107"/>
      <c r="CD72" s="90"/>
    </row>
    <row r="73" spans="1:82" ht="63.75" hidden="1" x14ac:dyDescent="0.2">
      <c r="A73" s="77" t="s">
        <v>936</v>
      </c>
      <c r="B73" s="78" t="s">
        <v>937</v>
      </c>
      <c r="C73" s="93"/>
      <c r="D73" s="90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107"/>
      <c r="CC73" s="107"/>
      <c r="CD73" s="90"/>
    </row>
    <row r="74" spans="1:82" ht="25.5" hidden="1" x14ac:dyDescent="0.2">
      <c r="A74" s="77" t="s">
        <v>936</v>
      </c>
      <c r="B74" s="80" t="s">
        <v>922</v>
      </c>
      <c r="C74" s="93"/>
      <c r="D74" s="90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107"/>
      <c r="CC74" s="107"/>
      <c r="CD74" s="90"/>
    </row>
    <row r="75" spans="1:82" ht="25.5" hidden="1" x14ac:dyDescent="0.2">
      <c r="A75" s="77" t="s">
        <v>936</v>
      </c>
      <c r="B75" s="80" t="s">
        <v>922</v>
      </c>
      <c r="C75" s="93"/>
      <c r="D75" s="90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107"/>
      <c r="CC75" s="107"/>
      <c r="CD75" s="90"/>
    </row>
    <row r="76" spans="1:82" hidden="1" x14ac:dyDescent="0.2">
      <c r="A76" s="77" t="s">
        <v>85</v>
      </c>
      <c r="B76" s="78" t="s">
        <v>85</v>
      </c>
      <c r="C76" s="93"/>
      <c r="D76" s="90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107"/>
      <c r="CC76" s="107"/>
      <c r="CD76" s="90"/>
    </row>
    <row r="77" spans="1:82" ht="76.5" hidden="1" x14ac:dyDescent="0.2">
      <c r="A77" s="77" t="s">
        <v>938</v>
      </c>
      <c r="B77" s="78" t="s">
        <v>939</v>
      </c>
      <c r="C77" s="93"/>
      <c r="D77" s="90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107"/>
      <c r="CC77" s="107"/>
      <c r="CD77" s="90"/>
    </row>
    <row r="78" spans="1:82" ht="25.5" hidden="1" x14ac:dyDescent="0.2">
      <c r="A78" s="77" t="s">
        <v>938</v>
      </c>
      <c r="B78" s="80" t="s">
        <v>922</v>
      </c>
      <c r="C78" s="93"/>
      <c r="D78" s="90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7"/>
      <c r="BN78" s="107"/>
      <c r="BO78" s="107"/>
      <c r="BP78" s="107"/>
      <c r="BQ78" s="107"/>
      <c r="BR78" s="107"/>
      <c r="BS78" s="107"/>
      <c r="BT78" s="107"/>
      <c r="BU78" s="107"/>
      <c r="BV78" s="107"/>
      <c r="BW78" s="107"/>
      <c r="BX78" s="107"/>
      <c r="BY78" s="107"/>
      <c r="BZ78" s="107"/>
      <c r="CA78" s="107"/>
      <c r="CB78" s="107"/>
      <c r="CC78" s="107"/>
      <c r="CD78" s="90"/>
    </row>
    <row r="79" spans="1:82" ht="25.5" hidden="1" x14ac:dyDescent="0.2">
      <c r="A79" s="77" t="s">
        <v>938</v>
      </c>
      <c r="B79" s="80" t="s">
        <v>922</v>
      </c>
      <c r="C79" s="93"/>
      <c r="D79" s="90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7"/>
      <c r="BR79" s="107"/>
      <c r="BS79" s="107"/>
      <c r="BT79" s="107"/>
      <c r="BU79" s="107"/>
      <c r="BV79" s="107"/>
      <c r="BW79" s="107"/>
      <c r="BX79" s="107"/>
      <c r="BY79" s="107"/>
      <c r="BZ79" s="107"/>
      <c r="CA79" s="107"/>
      <c r="CB79" s="107"/>
      <c r="CC79" s="107"/>
      <c r="CD79" s="90"/>
    </row>
    <row r="80" spans="1:82" hidden="1" x14ac:dyDescent="0.2">
      <c r="A80" s="77" t="s">
        <v>85</v>
      </c>
      <c r="B80" s="78" t="s">
        <v>85</v>
      </c>
      <c r="C80" s="93"/>
      <c r="D80" s="90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7"/>
      <c r="BW80" s="107"/>
      <c r="BX80" s="107"/>
      <c r="BY80" s="107"/>
      <c r="BZ80" s="107"/>
      <c r="CA80" s="107"/>
      <c r="CB80" s="107"/>
      <c r="CC80" s="107"/>
      <c r="CD80" s="90"/>
    </row>
    <row r="81" spans="1:82" ht="47.45" customHeight="1" x14ac:dyDescent="0.2">
      <c r="A81" s="188" t="s">
        <v>142</v>
      </c>
      <c r="B81" s="184" t="s">
        <v>940</v>
      </c>
      <c r="C81" s="185" t="s">
        <v>36</v>
      </c>
      <c r="D81" s="186"/>
      <c r="E81" s="189">
        <f t="shared" ref="E81:R81" si="21">E82+E91+E105+E138</f>
        <v>0</v>
      </c>
      <c r="F81" s="189">
        <f t="shared" si="21"/>
        <v>0</v>
      </c>
      <c r="G81" s="189">
        <f t="shared" si="21"/>
        <v>0</v>
      </c>
      <c r="H81" s="189">
        <f t="shared" si="21"/>
        <v>0</v>
      </c>
      <c r="I81" s="189">
        <f t="shared" si="21"/>
        <v>0</v>
      </c>
      <c r="J81" s="189">
        <f t="shared" si="21"/>
        <v>0</v>
      </c>
      <c r="K81" s="189">
        <f t="shared" si="21"/>
        <v>4648</v>
      </c>
      <c r="L81" s="189">
        <f t="shared" si="21"/>
        <v>0</v>
      </c>
      <c r="M81" s="189">
        <f t="shared" si="21"/>
        <v>0</v>
      </c>
      <c r="N81" s="189">
        <f t="shared" si="21"/>
        <v>0</v>
      </c>
      <c r="O81" s="189">
        <f t="shared" si="21"/>
        <v>0</v>
      </c>
      <c r="P81" s="189">
        <f t="shared" si="21"/>
        <v>0</v>
      </c>
      <c r="Q81" s="189">
        <f t="shared" si="21"/>
        <v>0</v>
      </c>
      <c r="R81" s="189">
        <f t="shared" si="21"/>
        <v>0</v>
      </c>
      <c r="S81" s="189">
        <f t="shared" ref="S81:AX81" si="22">S82+S91+S105+S138</f>
        <v>0</v>
      </c>
      <c r="T81" s="189">
        <f t="shared" si="22"/>
        <v>0</v>
      </c>
      <c r="U81" s="189">
        <f t="shared" si="22"/>
        <v>0</v>
      </c>
      <c r="V81" s="189">
        <f t="shared" si="22"/>
        <v>0</v>
      </c>
      <c r="W81" s="189">
        <f t="shared" si="22"/>
        <v>0</v>
      </c>
      <c r="X81" s="189">
        <f t="shared" si="22"/>
        <v>0</v>
      </c>
      <c r="Y81" s="189">
        <f t="shared" si="22"/>
        <v>0</v>
      </c>
      <c r="Z81" s="189">
        <f t="shared" si="22"/>
        <v>0</v>
      </c>
      <c r="AA81" s="189">
        <f t="shared" si="22"/>
        <v>0</v>
      </c>
      <c r="AB81" s="189">
        <f t="shared" si="22"/>
        <v>0</v>
      </c>
      <c r="AC81" s="189">
        <f t="shared" si="22"/>
        <v>0</v>
      </c>
      <c r="AD81" s="189">
        <f t="shared" si="22"/>
        <v>0</v>
      </c>
      <c r="AE81" s="189">
        <f t="shared" si="22"/>
        <v>0</v>
      </c>
      <c r="AF81" s="189">
        <f t="shared" si="22"/>
        <v>0</v>
      </c>
      <c r="AG81" s="189">
        <f t="shared" si="22"/>
        <v>0</v>
      </c>
      <c r="AH81" s="189">
        <f t="shared" si="22"/>
        <v>0</v>
      </c>
      <c r="AI81" s="189">
        <f t="shared" si="22"/>
        <v>0</v>
      </c>
      <c r="AJ81" s="189">
        <f t="shared" si="22"/>
        <v>0</v>
      </c>
      <c r="AK81" s="189">
        <f t="shared" si="22"/>
        <v>0</v>
      </c>
      <c r="AL81" s="189">
        <f t="shared" si="22"/>
        <v>0</v>
      </c>
      <c r="AM81" s="189">
        <f t="shared" si="22"/>
        <v>4648</v>
      </c>
      <c r="AN81" s="189">
        <f t="shared" si="22"/>
        <v>0</v>
      </c>
      <c r="AO81" s="189">
        <f t="shared" si="22"/>
        <v>0</v>
      </c>
      <c r="AP81" s="189">
        <f t="shared" si="22"/>
        <v>0</v>
      </c>
      <c r="AQ81" s="189">
        <f t="shared" si="22"/>
        <v>0</v>
      </c>
      <c r="AR81" s="189">
        <f t="shared" si="22"/>
        <v>0</v>
      </c>
      <c r="AS81" s="189">
        <f t="shared" si="22"/>
        <v>0</v>
      </c>
      <c r="AT81" s="189">
        <f t="shared" si="22"/>
        <v>0</v>
      </c>
      <c r="AU81" s="189">
        <f t="shared" si="22"/>
        <v>0</v>
      </c>
      <c r="AV81" s="189">
        <f t="shared" si="22"/>
        <v>0</v>
      </c>
      <c r="AW81" s="189">
        <f t="shared" si="22"/>
        <v>0</v>
      </c>
      <c r="AX81" s="189">
        <f t="shared" si="22"/>
        <v>0</v>
      </c>
      <c r="AY81" s="189">
        <f t="shared" ref="AY81:CC81" si="23">AY82+AY91+AY105+AY138</f>
        <v>0</v>
      </c>
      <c r="AZ81" s="189">
        <f t="shared" si="23"/>
        <v>0</v>
      </c>
      <c r="BA81" s="189">
        <f t="shared" si="23"/>
        <v>0</v>
      </c>
      <c r="BB81" s="189">
        <f t="shared" si="23"/>
        <v>0</v>
      </c>
      <c r="BC81" s="189">
        <f t="shared" si="23"/>
        <v>0</v>
      </c>
      <c r="BD81" s="189">
        <f t="shared" si="23"/>
        <v>0</v>
      </c>
      <c r="BE81" s="189">
        <f t="shared" si="23"/>
        <v>0</v>
      </c>
      <c r="BF81" s="189">
        <f t="shared" si="23"/>
        <v>0</v>
      </c>
      <c r="BG81" s="189">
        <f t="shared" si="23"/>
        <v>0</v>
      </c>
      <c r="BH81" s="189">
        <f t="shared" si="23"/>
        <v>0</v>
      </c>
      <c r="BI81" s="189">
        <f t="shared" si="23"/>
        <v>0</v>
      </c>
      <c r="BJ81" s="189">
        <f t="shared" si="23"/>
        <v>0</v>
      </c>
      <c r="BK81" s="189">
        <f t="shared" si="23"/>
        <v>0</v>
      </c>
      <c r="BL81" s="189">
        <f t="shared" si="23"/>
        <v>0</v>
      </c>
      <c r="BM81" s="189">
        <f t="shared" si="23"/>
        <v>0</v>
      </c>
      <c r="BN81" s="189">
        <f t="shared" si="23"/>
        <v>0</v>
      </c>
      <c r="BO81" s="189">
        <f t="shared" si="23"/>
        <v>0</v>
      </c>
      <c r="BP81" s="189">
        <f t="shared" si="23"/>
        <v>0</v>
      </c>
      <c r="BQ81" s="189">
        <f t="shared" si="23"/>
        <v>0</v>
      </c>
      <c r="BR81" s="189">
        <f t="shared" si="23"/>
        <v>0</v>
      </c>
      <c r="BS81" s="189">
        <f t="shared" si="23"/>
        <v>0</v>
      </c>
      <c r="BT81" s="189">
        <f t="shared" si="23"/>
        <v>0</v>
      </c>
      <c r="BU81" s="189">
        <f t="shared" si="23"/>
        <v>0</v>
      </c>
      <c r="BV81" s="189">
        <f t="shared" si="23"/>
        <v>0</v>
      </c>
      <c r="BW81" s="189">
        <f t="shared" si="23"/>
        <v>0</v>
      </c>
      <c r="BX81" s="189">
        <f t="shared" si="23"/>
        <v>0</v>
      </c>
      <c r="BY81" s="189">
        <f t="shared" si="23"/>
        <v>0</v>
      </c>
      <c r="BZ81" s="189">
        <f t="shared" si="23"/>
        <v>0</v>
      </c>
      <c r="CA81" s="189">
        <f t="shared" si="23"/>
        <v>0</v>
      </c>
      <c r="CB81" s="189">
        <f t="shared" si="23"/>
        <v>0</v>
      </c>
      <c r="CC81" s="189">
        <f t="shared" si="23"/>
        <v>0</v>
      </c>
      <c r="CD81" s="186"/>
    </row>
    <row r="82" spans="1:82" ht="67.150000000000006" hidden="1" customHeight="1" x14ac:dyDescent="0.2">
      <c r="A82" s="81" t="s">
        <v>709</v>
      </c>
      <c r="B82" s="82" t="s">
        <v>941</v>
      </c>
      <c r="C82" s="174" t="s">
        <v>36</v>
      </c>
      <c r="D82" s="147"/>
      <c r="E82" s="201">
        <f t="shared" ref="E82:R82" si="24">E83+E87</f>
        <v>0</v>
      </c>
      <c r="F82" s="201">
        <f t="shared" si="24"/>
        <v>0</v>
      </c>
      <c r="G82" s="201">
        <f t="shared" si="24"/>
        <v>0</v>
      </c>
      <c r="H82" s="201">
        <f t="shared" si="24"/>
        <v>0</v>
      </c>
      <c r="I82" s="201">
        <f t="shared" si="24"/>
        <v>0</v>
      </c>
      <c r="J82" s="201">
        <f t="shared" si="24"/>
        <v>0</v>
      </c>
      <c r="K82" s="201">
        <f t="shared" si="24"/>
        <v>0</v>
      </c>
      <c r="L82" s="201">
        <f t="shared" si="24"/>
        <v>0</v>
      </c>
      <c r="M82" s="201">
        <f t="shared" si="24"/>
        <v>0</v>
      </c>
      <c r="N82" s="201">
        <f t="shared" si="24"/>
        <v>0</v>
      </c>
      <c r="O82" s="201">
        <f t="shared" si="24"/>
        <v>0</v>
      </c>
      <c r="P82" s="201">
        <f t="shared" si="24"/>
        <v>0</v>
      </c>
      <c r="Q82" s="201">
        <f t="shared" si="24"/>
        <v>0</v>
      </c>
      <c r="R82" s="201">
        <f t="shared" si="24"/>
        <v>0</v>
      </c>
      <c r="S82" s="201">
        <f t="shared" ref="S82:AX82" si="25">S83+S87</f>
        <v>0</v>
      </c>
      <c r="T82" s="201">
        <f t="shared" si="25"/>
        <v>0</v>
      </c>
      <c r="U82" s="201">
        <f t="shared" si="25"/>
        <v>0</v>
      </c>
      <c r="V82" s="201">
        <f t="shared" si="25"/>
        <v>0</v>
      </c>
      <c r="W82" s="201">
        <f t="shared" si="25"/>
        <v>0</v>
      </c>
      <c r="X82" s="201">
        <f t="shared" si="25"/>
        <v>0</v>
      </c>
      <c r="Y82" s="201">
        <f t="shared" si="25"/>
        <v>0</v>
      </c>
      <c r="Z82" s="201">
        <f t="shared" si="25"/>
        <v>0</v>
      </c>
      <c r="AA82" s="201">
        <f t="shared" si="25"/>
        <v>0</v>
      </c>
      <c r="AB82" s="201">
        <f t="shared" si="25"/>
        <v>0</v>
      </c>
      <c r="AC82" s="201">
        <f t="shared" si="25"/>
        <v>0</v>
      </c>
      <c r="AD82" s="201">
        <f t="shared" si="25"/>
        <v>0</v>
      </c>
      <c r="AE82" s="201">
        <f t="shared" si="25"/>
        <v>0</v>
      </c>
      <c r="AF82" s="201">
        <f t="shared" si="25"/>
        <v>0</v>
      </c>
      <c r="AG82" s="201">
        <f t="shared" si="25"/>
        <v>0</v>
      </c>
      <c r="AH82" s="201">
        <f t="shared" si="25"/>
        <v>0</v>
      </c>
      <c r="AI82" s="201">
        <f t="shared" si="25"/>
        <v>0</v>
      </c>
      <c r="AJ82" s="201">
        <f t="shared" si="25"/>
        <v>0</v>
      </c>
      <c r="AK82" s="201">
        <f t="shared" si="25"/>
        <v>0</v>
      </c>
      <c r="AL82" s="201">
        <f t="shared" si="25"/>
        <v>0</v>
      </c>
      <c r="AM82" s="201">
        <f t="shared" si="25"/>
        <v>0</v>
      </c>
      <c r="AN82" s="201">
        <f t="shared" si="25"/>
        <v>0</v>
      </c>
      <c r="AO82" s="201">
        <f t="shared" si="25"/>
        <v>0</v>
      </c>
      <c r="AP82" s="201">
        <f t="shared" si="25"/>
        <v>0</v>
      </c>
      <c r="AQ82" s="201">
        <f t="shared" si="25"/>
        <v>0</v>
      </c>
      <c r="AR82" s="201">
        <f t="shared" si="25"/>
        <v>0</v>
      </c>
      <c r="AS82" s="201">
        <f t="shared" si="25"/>
        <v>0</v>
      </c>
      <c r="AT82" s="201">
        <f t="shared" si="25"/>
        <v>0</v>
      </c>
      <c r="AU82" s="201">
        <f t="shared" si="25"/>
        <v>0</v>
      </c>
      <c r="AV82" s="201">
        <f t="shared" si="25"/>
        <v>0</v>
      </c>
      <c r="AW82" s="201">
        <f t="shared" si="25"/>
        <v>0</v>
      </c>
      <c r="AX82" s="201">
        <f t="shared" si="25"/>
        <v>0</v>
      </c>
      <c r="AY82" s="201">
        <f t="shared" ref="AY82:CC82" si="26">AY83+AY87</f>
        <v>0</v>
      </c>
      <c r="AZ82" s="201">
        <f t="shared" si="26"/>
        <v>0</v>
      </c>
      <c r="BA82" s="201">
        <f t="shared" si="26"/>
        <v>0</v>
      </c>
      <c r="BB82" s="201">
        <f t="shared" si="26"/>
        <v>0</v>
      </c>
      <c r="BC82" s="201">
        <f t="shared" si="26"/>
        <v>0</v>
      </c>
      <c r="BD82" s="201">
        <f t="shared" si="26"/>
        <v>0</v>
      </c>
      <c r="BE82" s="201">
        <f t="shared" si="26"/>
        <v>0</v>
      </c>
      <c r="BF82" s="201">
        <f t="shared" si="26"/>
        <v>0</v>
      </c>
      <c r="BG82" s="201">
        <f t="shared" si="26"/>
        <v>0</v>
      </c>
      <c r="BH82" s="201">
        <f t="shared" si="26"/>
        <v>0</v>
      </c>
      <c r="BI82" s="201">
        <f t="shared" si="26"/>
        <v>0</v>
      </c>
      <c r="BJ82" s="201">
        <f t="shared" si="26"/>
        <v>0</v>
      </c>
      <c r="BK82" s="201">
        <f t="shared" si="26"/>
        <v>0</v>
      </c>
      <c r="BL82" s="201">
        <f t="shared" si="26"/>
        <v>0</v>
      </c>
      <c r="BM82" s="201">
        <f t="shared" si="26"/>
        <v>0</v>
      </c>
      <c r="BN82" s="201">
        <f t="shared" si="26"/>
        <v>0</v>
      </c>
      <c r="BO82" s="201">
        <f t="shared" si="26"/>
        <v>0</v>
      </c>
      <c r="BP82" s="201">
        <f t="shared" si="26"/>
        <v>0</v>
      </c>
      <c r="BQ82" s="201">
        <f t="shared" si="26"/>
        <v>0</v>
      </c>
      <c r="BR82" s="201">
        <f t="shared" si="26"/>
        <v>0</v>
      </c>
      <c r="BS82" s="201">
        <f t="shared" si="26"/>
        <v>0</v>
      </c>
      <c r="BT82" s="201">
        <f t="shared" si="26"/>
        <v>0</v>
      </c>
      <c r="BU82" s="201">
        <f t="shared" si="26"/>
        <v>0</v>
      </c>
      <c r="BV82" s="201">
        <f t="shared" si="26"/>
        <v>0</v>
      </c>
      <c r="BW82" s="201">
        <f t="shared" si="26"/>
        <v>0</v>
      </c>
      <c r="BX82" s="201">
        <f t="shared" si="26"/>
        <v>0</v>
      </c>
      <c r="BY82" s="201">
        <f t="shared" si="26"/>
        <v>0</v>
      </c>
      <c r="BZ82" s="201">
        <f t="shared" si="26"/>
        <v>0</v>
      </c>
      <c r="CA82" s="201">
        <f t="shared" si="26"/>
        <v>0</v>
      </c>
      <c r="CB82" s="201">
        <f t="shared" si="26"/>
        <v>0</v>
      </c>
      <c r="CC82" s="201">
        <f t="shared" si="26"/>
        <v>0</v>
      </c>
      <c r="CD82" s="147"/>
    </row>
    <row r="83" spans="1:82" ht="38.450000000000003" hidden="1" customHeight="1" x14ac:dyDescent="0.2">
      <c r="A83" s="83" t="s">
        <v>711</v>
      </c>
      <c r="B83" s="84" t="s">
        <v>942</v>
      </c>
      <c r="C83" s="175" t="s">
        <v>36</v>
      </c>
      <c r="D83" s="155"/>
      <c r="E83" s="204">
        <f t="shared" ref="E83:R83" si="27">SUM(E84:E86)</f>
        <v>0</v>
      </c>
      <c r="F83" s="204">
        <f t="shared" si="27"/>
        <v>0</v>
      </c>
      <c r="G83" s="204">
        <f t="shared" si="27"/>
        <v>0</v>
      </c>
      <c r="H83" s="204">
        <f t="shared" si="27"/>
        <v>0</v>
      </c>
      <c r="I83" s="204">
        <f t="shared" si="27"/>
        <v>0</v>
      </c>
      <c r="J83" s="204">
        <f t="shared" si="27"/>
        <v>0</v>
      </c>
      <c r="K83" s="204">
        <f t="shared" si="27"/>
        <v>0</v>
      </c>
      <c r="L83" s="204">
        <f t="shared" si="27"/>
        <v>0</v>
      </c>
      <c r="M83" s="204">
        <f t="shared" si="27"/>
        <v>0</v>
      </c>
      <c r="N83" s="204">
        <f t="shared" si="27"/>
        <v>0</v>
      </c>
      <c r="O83" s="204">
        <f t="shared" si="27"/>
        <v>0</v>
      </c>
      <c r="P83" s="204">
        <f t="shared" si="27"/>
        <v>0</v>
      </c>
      <c r="Q83" s="204">
        <f t="shared" si="27"/>
        <v>0</v>
      </c>
      <c r="R83" s="204">
        <f t="shared" si="27"/>
        <v>0</v>
      </c>
      <c r="S83" s="204">
        <f t="shared" ref="S83:AX83" si="28">SUM(S84:S86)</f>
        <v>0</v>
      </c>
      <c r="T83" s="204">
        <f t="shared" si="28"/>
        <v>0</v>
      </c>
      <c r="U83" s="204">
        <f t="shared" si="28"/>
        <v>0</v>
      </c>
      <c r="V83" s="204">
        <f t="shared" si="28"/>
        <v>0</v>
      </c>
      <c r="W83" s="204">
        <f t="shared" si="28"/>
        <v>0</v>
      </c>
      <c r="X83" s="204">
        <f t="shared" si="28"/>
        <v>0</v>
      </c>
      <c r="Y83" s="204">
        <f t="shared" si="28"/>
        <v>0</v>
      </c>
      <c r="Z83" s="204">
        <f t="shared" si="28"/>
        <v>0</v>
      </c>
      <c r="AA83" s="204">
        <f t="shared" si="28"/>
        <v>0</v>
      </c>
      <c r="AB83" s="204">
        <f t="shared" si="28"/>
        <v>0</v>
      </c>
      <c r="AC83" s="204">
        <f t="shared" si="28"/>
        <v>0</v>
      </c>
      <c r="AD83" s="204">
        <f t="shared" si="28"/>
        <v>0</v>
      </c>
      <c r="AE83" s="204">
        <f t="shared" si="28"/>
        <v>0</v>
      </c>
      <c r="AF83" s="204">
        <f t="shared" si="28"/>
        <v>0</v>
      </c>
      <c r="AG83" s="204">
        <f t="shared" si="28"/>
        <v>0</v>
      </c>
      <c r="AH83" s="204">
        <f t="shared" si="28"/>
        <v>0</v>
      </c>
      <c r="AI83" s="204">
        <f t="shared" si="28"/>
        <v>0</v>
      </c>
      <c r="AJ83" s="204">
        <f t="shared" si="28"/>
        <v>0</v>
      </c>
      <c r="AK83" s="204">
        <f t="shared" si="28"/>
        <v>0</v>
      </c>
      <c r="AL83" s="204">
        <f t="shared" si="28"/>
        <v>0</v>
      </c>
      <c r="AM83" s="204">
        <f t="shared" si="28"/>
        <v>0</v>
      </c>
      <c r="AN83" s="204">
        <f t="shared" si="28"/>
        <v>0</v>
      </c>
      <c r="AO83" s="204">
        <f t="shared" si="28"/>
        <v>0</v>
      </c>
      <c r="AP83" s="204">
        <f t="shared" si="28"/>
        <v>0</v>
      </c>
      <c r="AQ83" s="204">
        <f t="shared" si="28"/>
        <v>0</v>
      </c>
      <c r="AR83" s="204">
        <f t="shared" si="28"/>
        <v>0</v>
      </c>
      <c r="AS83" s="204">
        <f t="shared" si="28"/>
        <v>0</v>
      </c>
      <c r="AT83" s="204">
        <f t="shared" si="28"/>
        <v>0</v>
      </c>
      <c r="AU83" s="204">
        <f t="shared" si="28"/>
        <v>0</v>
      </c>
      <c r="AV83" s="204">
        <f t="shared" si="28"/>
        <v>0</v>
      </c>
      <c r="AW83" s="204">
        <f t="shared" si="28"/>
        <v>0</v>
      </c>
      <c r="AX83" s="204">
        <f t="shared" si="28"/>
        <v>0</v>
      </c>
      <c r="AY83" s="204">
        <f t="shared" ref="AY83:CC83" si="29">SUM(AY84:AY86)</f>
        <v>0</v>
      </c>
      <c r="AZ83" s="204">
        <f t="shared" si="29"/>
        <v>0</v>
      </c>
      <c r="BA83" s="204">
        <f t="shared" si="29"/>
        <v>0</v>
      </c>
      <c r="BB83" s="204">
        <f t="shared" si="29"/>
        <v>0</v>
      </c>
      <c r="BC83" s="204">
        <f t="shared" si="29"/>
        <v>0</v>
      </c>
      <c r="BD83" s="204">
        <f t="shared" si="29"/>
        <v>0</v>
      </c>
      <c r="BE83" s="204">
        <f t="shared" si="29"/>
        <v>0</v>
      </c>
      <c r="BF83" s="204">
        <f t="shared" si="29"/>
        <v>0</v>
      </c>
      <c r="BG83" s="204">
        <f t="shared" si="29"/>
        <v>0</v>
      </c>
      <c r="BH83" s="204">
        <f t="shared" si="29"/>
        <v>0</v>
      </c>
      <c r="BI83" s="204">
        <f t="shared" si="29"/>
        <v>0</v>
      </c>
      <c r="BJ83" s="204">
        <f t="shared" si="29"/>
        <v>0</v>
      </c>
      <c r="BK83" s="204">
        <f t="shared" si="29"/>
        <v>0</v>
      </c>
      <c r="BL83" s="204">
        <f t="shared" si="29"/>
        <v>0</v>
      </c>
      <c r="BM83" s="204">
        <f t="shared" si="29"/>
        <v>0</v>
      </c>
      <c r="BN83" s="204">
        <f t="shared" si="29"/>
        <v>0</v>
      </c>
      <c r="BO83" s="204">
        <f t="shared" si="29"/>
        <v>0</v>
      </c>
      <c r="BP83" s="204">
        <f t="shared" si="29"/>
        <v>0</v>
      </c>
      <c r="BQ83" s="204">
        <f t="shared" si="29"/>
        <v>0</v>
      </c>
      <c r="BR83" s="204">
        <f t="shared" si="29"/>
        <v>0</v>
      </c>
      <c r="BS83" s="204">
        <f t="shared" si="29"/>
        <v>0</v>
      </c>
      <c r="BT83" s="204">
        <f t="shared" si="29"/>
        <v>0</v>
      </c>
      <c r="BU83" s="204">
        <f t="shared" si="29"/>
        <v>0</v>
      </c>
      <c r="BV83" s="204">
        <f t="shared" si="29"/>
        <v>0</v>
      </c>
      <c r="BW83" s="204">
        <f t="shared" si="29"/>
        <v>0</v>
      </c>
      <c r="BX83" s="204">
        <f t="shared" si="29"/>
        <v>0</v>
      </c>
      <c r="BY83" s="204">
        <f t="shared" si="29"/>
        <v>0</v>
      </c>
      <c r="BZ83" s="204">
        <f t="shared" si="29"/>
        <v>0</v>
      </c>
      <c r="CA83" s="204">
        <f t="shared" si="29"/>
        <v>0</v>
      </c>
      <c r="CB83" s="204">
        <f t="shared" si="29"/>
        <v>0</v>
      </c>
      <c r="CC83" s="204">
        <f t="shared" si="29"/>
        <v>0</v>
      </c>
      <c r="CD83" s="155"/>
    </row>
    <row r="84" spans="1:82" ht="49.9" hidden="1" customHeight="1" x14ac:dyDescent="0.2">
      <c r="A84" s="77" t="s">
        <v>711</v>
      </c>
      <c r="B84" s="80">
        <f>'Прил 10'!B83</f>
        <v>0</v>
      </c>
      <c r="C84" s="95">
        <f>'Прил 10'!C83</f>
        <v>0</v>
      </c>
      <c r="D84" s="92"/>
      <c r="E84" s="106">
        <f t="shared" ref="E84:K84" si="30">L84+S84+Z84+AG84</f>
        <v>0</v>
      </c>
      <c r="F84" s="106">
        <f t="shared" si="30"/>
        <v>0</v>
      </c>
      <c r="G84" s="106">
        <f t="shared" si="30"/>
        <v>0</v>
      </c>
      <c r="H84" s="106">
        <f t="shared" si="30"/>
        <v>0</v>
      </c>
      <c r="I84" s="106">
        <f t="shared" si="30"/>
        <v>0</v>
      </c>
      <c r="J84" s="106">
        <f t="shared" si="30"/>
        <v>0</v>
      </c>
      <c r="K84" s="106">
        <f t="shared" si="30"/>
        <v>0</v>
      </c>
      <c r="L84" s="106">
        <f>'Прил 13'!N85</f>
        <v>0</v>
      </c>
      <c r="M84" s="106">
        <f>'Прил 13'!O85</f>
        <v>0</v>
      </c>
      <c r="N84" s="106"/>
      <c r="O84" s="106"/>
      <c r="P84" s="106">
        <f>'Прил 13'!P85</f>
        <v>0</v>
      </c>
      <c r="Q84" s="106">
        <f>'Прил 13'!Q85</f>
        <v>0</v>
      </c>
      <c r="R84" s="106">
        <f>'Прил 13'!R85</f>
        <v>0</v>
      </c>
      <c r="S84" s="106">
        <f>'Прил 13'!U85</f>
        <v>0</v>
      </c>
      <c r="T84" s="106">
        <f>'Прил 13'!V85</f>
        <v>0</v>
      </c>
      <c r="U84" s="106"/>
      <c r="V84" s="106"/>
      <c r="W84" s="106">
        <f>'Прил 13'!W85</f>
        <v>0</v>
      </c>
      <c r="X84" s="106">
        <f>'Прил 13'!X85</f>
        <v>0</v>
      </c>
      <c r="Y84" s="106">
        <f>'Прил 13'!Y85</f>
        <v>0</v>
      </c>
      <c r="Z84" s="106">
        <f>'Прил 13'!AB85</f>
        <v>0</v>
      </c>
      <c r="AA84" s="106">
        <f>'Прил 13'!AC85</f>
        <v>0</v>
      </c>
      <c r="AB84" s="106"/>
      <c r="AC84" s="106"/>
      <c r="AD84" s="106">
        <f>'Прил 13'!AD85</f>
        <v>0</v>
      </c>
      <c r="AE84" s="106">
        <f>'Прил 13'!AE85</f>
        <v>0</v>
      </c>
      <c r="AF84" s="106">
        <f>'Прил 13'!AF85</f>
        <v>0</v>
      </c>
      <c r="AG84" s="106">
        <f>'Прил 13'!AB85</f>
        <v>0</v>
      </c>
      <c r="AH84" s="106">
        <f>'Прил 13'!AC85</f>
        <v>0</v>
      </c>
      <c r="AI84" s="106"/>
      <c r="AJ84" s="106"/>
      <c r="AK84" s="106">
        <f>'Прил 13'!AD85</f>
        <v>0</v>
      </c>
      <c r="AL84" s="106">
        <f>'Прил 13'!AE85</f>
        <v>0</v>
      </c>
      <c r="AM84" s="106">
        <f>'Прил 13'!AF85</f>
        <v>0</v>
      </c>
      <c r="AN84" s="106">
        <f t="shared" ref="AN84:AT84" si="31">AU84+BB84+BI84+BP84</f>
        <v>0</v>
      </c>
      <c r="AO84" s="106">
        <f t="shared" si="31"/>
        <v>0</v>
      </c>
      <c r="AP84" s="106">
        <f t="shared" si="31"/>
        <v>0</v>
      </c>
      <c r="AQ84" s="106">
        <f t="shared" si="31"/>
        <v>0</v>
      </c>
      <c r="AR84" s="106">
        <f t="shared" si="31"/>
        <v>0</v>
      </c>
      <c r="AS84" s="106">
        <f t="shared" si="31"/>
        <v>0</v>
      </c>
      <c r="AT84" s="106">
        <f t="shared" si="31"/>
        <v>0</v>
      </c>
      <c r="AU84" s="106">
        <f>'Прил 13'!AW85</f>
        <v>0</v>
      </c>
      <c r="AV84" s="106">
        <f>'Прил 13'!AX85</f>
        <v>0</v>
      </c>
      <c r="AW84" s="106"/>
      <c r="AX84" s="106"/>
      <c r="AY84" s="106">
        <f>'Прил 13'!AY85</f>
        <v>0</v>
      </c>
      <c r="AZ84" s="106">
        <f>'Прил 13'!AZ85</f>
        <v>0</v>
      </c>
      <c r="BA84" s="106">
        <f>'Прил 13'!BA85</f>
        <v>0</v>
      </c>
      <c r="BB84" s="106">
        <f>'Прил 13'!BD85</f>
        <v>0</v>
      </c>
      <c r="BC84" s="106">
        <f>'Прил 13'!BE85</f>
        <v>0</v>
      </c>
      <c r="BD84" s="106"/>
      <c r="BE84" s="106"/>
      <c r="BF84" s="106">
        <f>'Прил 13'!BF85</f>
        <v>0</v>
      </c>
      <c r="BG84" s="106">
        <f>'Прил 13'!BG85</f>
        <v>0</v>
      </c>
      <c r="BH84" s="106">
        <f>'Прил 13'!BH85</f>
        <v>0</v>
      </c>
      <c r="BI84" s="106">
        <f>'Прил 13'!BK85</f>
        <v>0</v>
      </c>
      <c r="BJ84" s="106">
        <f>'Прил 13'!BL85</f>
        <v>0</v>
      </c>
      <c r="BK84" s="106"/>
      <c r="BL84" s="106"/>
      <c r="BM84" s="106">
        <f>'Прил 13'!BM85</f>
        <v>0</v>
      </c>
      <c r="BN84" s="106">
        <f>'Прил 13'!BN85</f>
        <v>0</v>
      </c>
      <c r="BO84" s="106">
        <f>'Прил 13'!BO85</f>
        <v>0</v>
      </c>
      <c r="BP84" s="106">
        <f>'Прил 13'!BR85</f>
        <v>0</v>
      </c>
      <c r="BQ84" s="106">
        <f>'Прил 13'!BS85</f>
        <v>0</v>
      </c>
      <c r="BR84" s="106"/>
      <c r="BS84" s="106"/>
      <c r="BT84" s="106">
        <f>'Прил 13'!BT85</f>
        <v>0</v>
      </c>
      <c r="BU84" s="106">
        <f>'Прил 13'!BU85</f>
        <v>0</v>
      </c>
      <c r="BV84" s="106">
        <f>'Прил 13'!BV85</f>
        <v>0</v>
      </c>
      <c r="BW84" s="106">
        <f t="shared" ref="BW84:CC84" si="32">AN84-E84</f>
        <v>0</v>
      </c>
      <c r="BX84" s="106">
        <f t="shared" si="32"/>
        <v>0</v>
      </c>
      <c r="BY84" s="106">
        <f t="shared" si="32"/>
        <v>0</v>
      </c>
      <c r="BZ84" s="106">
        <f t="shared" si="32"/>
        <v>0</v>
      </c>
      <c r="CA84" s="106">
        <f t="shared" si="32"/>
        <v>0</v>
      </c>
      <c r="CB84" s="106">
        <f t="shared" si="32"/>
        <v>0</v>
      </c>
      <c r="CC84" s="106">
        <f t="shared" si="32"/>
        <v>0</v>
      </c>
      <c r="CD84" s="121"/>
    </row>
    <row r="85" spans="1:82" ht="25.5" hidden="1" x14ac:dyDescent="0.2">
      <c r="A85" s="77" t="s">
        <v>711</v>
      </c>
      <c r="B85" s="120" t="s">
        <v>922</v>
      </c>
      <c r="C85" s="95"/>
      <c r="D85" s="92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106"/>
      <c r="BS85" s="106"/>
      <c r="BT85" s="106"/>
      <c r="BU85" s="106"/>
      <c r="BV85" s="106"/>
      <c r="BW85" s="106"/>
      <c r="BX85" s="106"/>
      <c r="BY85" s="106"/>
      <c r="BZ85" s="106"/>
      <c r="CA85" s="106"/>
      <c r="CB85" s="106"/>
      <c r="CC85" s="106"/>
      <c r="CD85" s="92"/>
    </row>
    <row r="86" spans="1:82" hidden="1" x14ac:dyDescent="0.2">
      <c r="A86" s="77" t="s">
        <v>85</v>
      </c>
      <c r="B86" s="122" t="s">
        <v>85</v>
      </c>
      <c r="C86" s="95"/>
      <c r="D86" s="92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106"/>
      <c r="BS86" s="106"/>
      <c r="BT86" s="106"/>
      <c r="BU86" s="106"/>
      <c r="BV86" s="106"/>
      <c r="BW86" s="106"/>
      <c r="BX86" s="106"/>
      <c r="BY86" s="106"/>
      <c r="BZ86" s="106"/>
      <c r="CA86" s="106"/>
      <c r="CB86" s="106"/>
      <c r="CC86" s="106"/>
      <c r="CD86" s="92"/>
    </row>
    <row r="87" spans="1:82" ht="58.15" hidden="1" customHeight="1" x14ac:dyDescent="0.2">
      <c r="A87" s="83" t="s">
        <v>716</v>
      </c>
      <c r="B87" s="84" t="s">
        <v>943</v>
      </c>
      <c r="C87" s="175" t="s">
        <v>36</v>
      </c>
      <c r="D87" s="155"/>
      <c r="E87" s="203">
        <f t="shared" ref="E87:R87" si="33">SUM(E88:E90)</f>
        <v>0</v>
      </c>
      <c r="F87" s="203">
        <f t="shared" si="33"/>
        <v>0</v>
      </c>
      <c r="G87" s="203">
        <f t="shared" si="33"/>
        <v>0</v>
      </c>
      <c r="H87" s="203">
        <f t="shared" si="33"/>
        <v>0</v>
      </c>
      <c r="I87" s="203">
        <f t="shared" si="33"/>
        <v>0</v>
      </c>
      <c r="J87" s="203">
        <f t="shared" si="33"/>
        <v>0</v>
      </c>
      <c r="K87" s="203">
        <f t="shared" si="33"/>
        <v>0</v>
      </c>
      <c r="L87" s="203">
        <f t="shared" si="33"/>
        <v>0</v>
      </c>
      <c r="M87" s="203">
        <f t="shared" si="33"/>
        <v>0</v>
      </c>
      <c r="N87" s="203">
        <f t="shared" si="33"/>
        <v>0</v>
      </c>
      <c r="O87" s="203">
        <f t="shared" si="33"/>
        <v>0</v>
      </c>
      <c r="P87" s="203">
        <f t="shared" si="33"/>
        <v>0</v>
      </c>
      <c r="Q87" s="203">
        <f t="shared" si="33"/>
        <v>0</v>
      </c>
      <c r="R87" s="203">
        <f t="shared" si="33"/>
        <v>0</v>
      </c>
      <c r="S87" s="203">
        <f t="shared" ref="S87:AX87" si="34">SUM(S88:S90)</f>
        <v>0</v>
      </c>
      <c r="T87" s="203">
        <f t="shared" si="34"/>
        <v>0</v>
      </c>
      <c r="U87" s="203">
        <f t="shared" si="34"/>
        <v>0</v>
      </c>
      <c r="V87" s="203">
        <f t="shared" si="34"/>
        <v>0</v>
      </c>
      <c r="W87" s="203">
        <f t="shared" si="34"/>
        <v>0</v>
      </c>
      <c r="X87" s="203">
        <f t="shared" si="34"/>
        <v>0</v>
      </c>
      <c r="Y87" s="203">
        <f t="shared" si="34"/>
        <v>0</v>
      </c>
      <c r="Z87" s="203">
        <f t="shared" si="34"/>
        <v>0</v>
      </c>
      <c r="AA87" s="203">
        <f t="shared" si="34"/>
        <v>0</v>
      </c>
      <c r="AB87" s="203">
        <f t="shared" si="34"/>
        <v>0</v>
      </c>
      <c r="AC87" s="203">
        <f t="shared" si="34"/>
        <v>0</v>
      </c>
      <c r="AD87" s="203">
        <f t="shared" si="34"/>
        <v>0</v>
      </c>
      <c r="AE87" s="203">
        <f t="shared" si="34"/>
        <v>0</v>
      </c>
      <c r="AF87" s="203">
        <f t="shared" si="34"/>
        <v>0</v>
      </c>
      <c r="AG87" s="203">
        <f t="shared" si="34"/>
        <v>0</v>
      </c>
      <c r="AH87" s="203">
        <f t="shared" si="34"/>
        <v>0</v>
      </c>
      <c r="AI87" s="203">
        <f t="shared" si="34"/>
        <v>0</v>
      </c>
      <c r="AJ87" s="203">
        <f t="shared" si="34"/>
        <v>0</v>
      </c>
      <c r="AK87" s="203">
        <f t="shared" si="34"/>
        <v>0</v>
      </c>
      <c r="AL87" s="203">
        <f t="shared" si="34"/>
        <v>0</v>
      </c>
      <c r="AM87" s="203">
        <f t="shared" si="34"/>
        <v>0</v>
      </c>
      <c r="AN87" s="203">
        <f t="shared" si="34"/>
        <v>0</v>
      </c>
      <c r="AO87" s="203">
        <f t="shared" si="34"/>
        <v>0</v>
      </c>
      <c r="AP87" s="203">
        <f t="shared" si="34"/>
        <v>0</v>
      </c>
      <c r="AQ87" s="203">
        <f t="shared" si="34"/>
        <v>0</v>
      </c>
      <c r="AR87" s="203">
        <f t="shared" si="34"/>
        <v>0</v>
      </c>
      <c r="AS87" s="203">
        <f t="shared" si="34"/>
        <v>0</v>
      </c>
      <c r="AT87" s="203">
        <f t="shared" si="34"/>
        <v>0</v>
      </c>
      <c r="AU87" s="203">
        <f t="shared" si="34"/>
        <v>0</v>
      </c>
      <c r="AV87" s="203">
        <f t="shared" si="34"/>
        <v>0</v>
      </c>
      <c r="AW87" s="203">
        <f t="shared" si="34"/>
        <v>0</v>
      </c>
      <c r="AX87" s="203">
        <f t="shared" si="34"/>
        <v>0</v>
      </c>
      <c r="AY87" s="203">
        <f t="shared" ref="AY87:CC87" si="35">SUM(AY88:AY90)</f>
        <v>0</v>
      </c>
      <c r="AZ87" s="203">
        <f t="shared" si="35"/>
        <v>0</v>
      </c>
      <c r="BA87" s="203">
        <f t="shared" si="35"/>
        <v>0</v>
      </c>
      <c r="BB87" s="203">
        <f t="shared" si="35"/>
        <v>0</v>
      </c>
      <c r="BC87" s="203">
        <f t="shared" si="35"/>
        <v>0</v>
      </c>
      <c r="BD87" s="203">
        <f t="shared" si="35"/>
        <v>0</v>
      </c>
      <c r="BE87" s="203">
        <f t="shared" si="35"/>
        <v>0</v>
      </c>
      <c r="BF87" s="203">
        <f t="shared" si="35"/>
        <v>0</v>
      </c>
      <c r="BG87" s="203">
        <f t="shared" si="35"/>
        <v>0</v>
      </c>
      <c r="BH87" s="203">
        <f t="shared" si="35"/>
        <v>0</v>
      </c>
      <c r="BI87" s="203">
        <f t="shared" si="35"/>
        <v>0</v>
      </c>
      <c r="BJ87" s="203">
        <f t="shared" si="35"/>
        <v>0</v>
      </c>
      <c r="BK87" s="203">
        <f t="shared" si="35"/>
        <v>0</v>
      </c>
      <c r="BL87" s="203">
        <f t="shared" si="35"/>
        <v>0</v>
      </c>
      <c r="BM87" s="203">
        <f t="shared" si="35"/>
        <v>0</v>
      </c>
      <c r="BN87" s="203">
        <f t="shared" si="35"/>
        <v>0</v>
      </c>
      <c r="BO87" s="203">
        <f t="shared" si="35"/>
        <v>0</v>
      </c>
      <c r="BP87" s="203">
        <f t="shared" si="35"/>
        <v>0</v>
      </c>
      <c r="BQ87" s="203">
        <f t="shared" si="35"/>
        <v>0</v>
      </c>
      <c r="BR87" s="203">
        <f t="shared" si="35"/>
        <v>0</v>
      </c>
      <c r="BS87" s="203">
        <f t="shared" si="35"/>
        <v>0</v>
      </c>
      <c r="BT87" s="203">
        <f t="shared" si="35"/>
        <v>0</v>
      </c>
      <c r="BU87" s="203">
        <f t="shared" si="35"/>
        <v>0</v>
      </c>
      <c r="BV87" s="203">
        <f t="shared" si="35"/>
        <v>0</v>
      </c>
      <c r="BW87" s="203">
        <f t="shared" si="35"/>
        <v>0</v>
      </c>
      <c r="BX87" s="203">
        <f t="shared" si="35"/>
        <v>0</v>
      </c>
      <c r="BY87" s="203">
        <f t="shared" si="35"/>
        <v>0</v>
      </c>
      <c r="BZ87" s="203">
        <f t="shared" si="35"/>
        <v>0</v>
      </c>
      <c r="CA87" s="203">
        <f t="shared" si="35"/>
        <v>0</v>
      </c>
      <c r="CB87" s="203">
        <f t="shared" si="35"/>
        <v>0</v>
      </c>
      <c r="CC87" s="203">
        <f t="shared" si="35"/>
        <v>0</v>
      </c>
      <c r="CD87" s="155"/>
    </row>
    <row r="88" spans="1:82" ht="25.5" hidden="1" x14ac:dyDescent="0.2">
      <c r="A88" s="77" t="s">
        <v>716</v>
      </c>
      <c r="B88" s="80" t="s">
        <v>922</v>
      </c>
      <c r="C88" s="93"/>
      <c r="D88" s="92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106"/>
      <c r="BS88" s="106"/>
      <c r="BT88" s="106"/>
      <c r="BU88" s="106"/>
      <c r="BV88" s="106"/>
      <c r="BW88" s="106"/>
      <c r="BX88" s="106"/>
      <c r="BY88" s="106"/>
      <c r="BZ88" s="106"/>
      <c r="CA88" s="106"/>
      <c r="CB88" s="106"/>
      <c r="CC88" s="106"/>
      <c r="CD88" s="92"/>
    </row>
    <row r="89" spans="1:82" ht="25.5" hidden="1" x14ac:dyDescent="0.2">
      <c r="A89" s="77" t="s">
        <v>716</v>
      </c>
      <c r="B89" s="80" t="s">
        <v>922</v>
      </c>
      <c r="C89" s="93"/>
      <c r="D89" s="92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106"/>
      <c r="BS89" s="106"/>
      <c r="BT89" s="106"/>
      <c r="BU89" s="106"/>
      <c r="BV89" s="106"/>
      <c r="BW89" s="106"/>
      <c r="BX89" s="106"/>
      <c r="BY89" s="106"/>
      <c r="BZ89" s="106"/>
      <c r="CA89" s="106"/>
      <c r="CB89" s="106"/>
      <c r="CC89" s="106"/>
      <c r="CD89" s="92"/>
    </row>
    <row r="90" spans="1:82" hidden="1" x14ac:dyDescent="0.2">
      <c r="A90" s="77" t="s">
        <v>85</v>
      </c>
      <c r="B90" s="78" t="s">
        <v>85</v>
      </c>
      <c r="C90" s="93"/>
      <c r="D90" s="92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  <c r="BI90" s="106"/>
      <c r="BJ90" s="106"/>
      <c r="BK90" s="106"/>
      <c r="BL90" s="106"/>
      <c r="BM90" s="106"/>
      <c r="BN90" s="106"/>
      <c r="BO90" s="106"/>
      <c r="BP90" s="106"/>
      <c r="BQ90" s="106"/>
      <c r="BR90" s="106"/>
      <c r="BS90" s="106"/>
      <c r="BT90" s="106"/>
      <c r="BU90" s="106"/>
      <c r="BV90" s="106"/>
      <c r="BW90" s="106"/>
      <c r="BX90" s="106"/>
      <c r="BY90" s="106"/>
      <c r="BZ90" s="106"/>
      <c r="CA90" s="106"/>
      <c r="CB90" s="106"/>
      <c r="CC90" s="106"/>
      <c r="CD90" s="92"/>
    </row>
    <row r="91" spans="1:82" ht="49.9" hidden="1" customHeight="1" x14ac:dyDescent="0.2">
      <c r="A91" s="81" t="s">
        <v>725</v>
      </c>
      <c r="B91" s="82" t="s">
        <v>944</v>
      </c>
      <c r="C91" s="174" t="s">
        <v>36</v>
      </c>
      <c r="D91" s="147"/>
      <c r="E91" s="202">
        <f t="shared" ref="E91:R91" si="36">E92+E101</f>
        <v>0</v>
      </c>
      <c r="F91" s="202">
        <f t="shared" si="36"/>
        <v>0</v>
      </c>
      <c r="G91" s="202">
        <f t="shared" si="36"/>
        <v>0</v>
      </c>
      <c r="H91" s="202">
        <f t="shared" si="36"/>
        <v>0</v>
      </c>
      <c r="I91" s="202">
        <f t="shared" si="36"/>
        <v>0</v>
      </c>
      <c r="J91" s="202">
        <f t="shared" si="36"/>
        <v>0</v>
      </c>
      <c r="K91" s="202">
        <f t="shared" si="36"/>
        <v>0</v>
      </c>
      <c r="L91" s="202">
        <f t="shared" si="36"/>
        <v>0</v>
      </c>
      <c r="M91" s="202">
        <f t="shared" si="36"/>
        <v>0</v>
      </c>
      <c r="N91" s="202">
        <f t="shared" si="36"/>
        <v>0</v>
      </c>
      <c r="O91" s="202">
        <f t="shared" si="36"/>
        <v>0</v>
      </c>
      <c r="P91" s="202">
        <f t="shared" si="36"/>
        <v>0</v>
      </c>
      <c r="Q91" s="202">
        <f t="shared" si="36"/>
        <v>0</v>
      </c>
      <c r="R91" s="202">
        <f t="shared" si="36"/>
        <v>0</v>
      </c>
      <c r="S91" s="202">
        <f t="shared" ref="S91:AX91" si="37">S92+S101</f>
        <v>0</v>
      </c>
      <c r="T91" s="202">
        <f t="shared" si="37"/>
        <v>0</v>
      </c>
      <c r="U91" s="202">
        <f t="shared" si="37"/>
        <v>0</v>
      </c>
      <c r="V91" s="202">
        <f t="shared" si="37"/>
        <v>0</v>
      </c>
      <c r="W91" s="202">
        <f t="shared" si="37"/>
        <v>0</v>
      </c>
      <c r="X91" s="202">
        <f t="shared" si="37"/>
        <v>0</v>
      </c>
      <c r="Y91" s="202">
        <f t="shared" si="37"/>
        <v>0</v>
      </c>
      <c r="Z91" s="202">
        <f t="shared" si="37"/>
        <v>0</v>
      </c>
      <c r="AA91" s="202">
        <f t="shared" si="37"/>
        <v>0</v>
      </c>
      <c r="AB91" s="202">
        <f t="shared" si="37"/>
        <v>0</v>
      </c>
      <c r="AC91" s="202">
        <f t="shared" si="37"/>
        <v>0</v>
      </c>
      <c r="AD91" s="202">
        <f t="shared" si="37"/>
        <v>0</v>
      </c>
      <c r="AE91" s="202">
        <f t="shared" si="37"/>
        <v>0</v>
      </c>
      <c r="AF91" s="202">
        <f t="shared" si="37"/>
        <v>0</v>
      </c>
      <c r="AG91" s="202">
        <f t="shared" si="37"/>
        <v>0</v>
      </c>
      <c r="AH91" s="202">
        <f t="shared" si="37"/>
        <v>0</v>
      </c>
      <c r="AI91" s="202">
        <f t="shared" si="37"/>
        <v>0</v>
      </c>
      <c r="AJ91" s="202">
        <f t="shared" si="37"/>
        <v>0</v>
      </c>
      <c r="AK91" s="202">
        <f t="shared" si="37"/>
        <v>0</v>
      </c>
      <c r="AL91" s="202">
        <f t="shared" si="37"/>
        <v>0</v>
      </c>
      <c r="AM91" s="202">
        <f t="shared" si="37"/>
        <v>0</v>
      </c>
      <c r="AN91" s="202">
        <f t="shared" si="37"/>
        <v>0</v>
      </c>
      <c r="AO91" s="202">
        <f t="shared" si="37"/>
        <v>0</v>
      </c>
      <c r="AP91" s="202">
        <f t="shared" si="37"/>
        <v>0</v>
      </c>
      <c r="AQ91" s="202">
        <f t="shared" si="37"/>
        <v>0</v>
      </c>
      <c r="AR91" s="202">
        <f t="shared" si="37"/>
        <v>0</v>
      </c>
      <c r="AS91" s="202">
        <f t="shared" si="37"/>
        <v>0</v>
      </c>
      <c r="AT91" s="202">
        <f t="shared" si="37"/>
        <v>0</v>
      </c>
      <c r="AU91" s="202">
        <f t="shared" si="37"/>
        <v>0</v>
      </c>
      <c r="AV91" s="202">
        <f t="shared" si="37"/>
        <v>0</v>
      </c>
      <c r="AW91" s="202">
        <f t="shared" si="37"/>
        <v>0</v>
      </c>
      <c r="AX91" s="202">
        <f t="shared" si="37"/>
        <v>0</v>
      </c>
      <c r="AY91" s="202">
        <f t="shared" ref="AY91:CC91" si="38">AY92+AY101</f>
        <v>0</v>
      </c>
      <c r="AZ91" s="202">
        <f t="shared" si="38"/>
        <v>0</v>
      </c>
      <c r="BA91" s="202">
        <f t="shared" si="38"/>
        <v>0</v>
      </c>
      <c r="BB91" s="202">
        <f t="shared" si="38"/>
        <v>0</v>
      </c>
      <c r="BC91" s="202">
        <f t="shared" si="38"/>
        <v>0</v>
      </c>
      <c r="BD91" s="202">
        <f t="shared" si="38"/>
        <v>0</v>
      </c>
      <c r="BE91" s="202">
        <f t="shared" si="38"/>
        <v>0</v>
      </c>
      <c r="BF91" s="202">
        <f t="shared" si="38"/>
        <v>0</v>
      </c>
      <c r="BG91" s="202">
        <f t="shared" si="38"/>
        <v>0</v>
      </c>
      <c r="BH91" s="202">
        <f t="shared" si="38"/>
        <v>0</v>
      </c>
      <c r="BI91" s="202">
        <f t="shared" si="38"/>
        <v>0</v>
      </c>
      <c r="BJ91" s="202">
        <f t="shared" si="38"/>
        <v>0</v>
      </c>
      <c r="BK91" s="202">
        <f t="shared" si="38"/>
        <v>0</v>
      </c>
      <c r="BL91" s="202">
        <f t="shared" si="38"/>
        <v>0</v>
      </c>
      <c r="BM91" s="202">
        <f t="shared" si="38"/>
        <v>0</v>
      </c>
      <c r="BN91" s="202">
        <f t="shared" si="38"/>
        <v>0</v>
      </c>
      <c r="BO91" s="202">
        <f t="shared" si="38"/>
        <v>0</v>
      </c>
      <c r="BP91" s="202">
        <f t="shared" si="38"/>
        <v>0</v>
      </c>
      <c r="BQ91" s="202">
        <f t="shared" si="38"/>
        <v>0</v>
      </c>
      <c r="BR91" s="202">
        <f t="shared" si="38"/>
        <v>0</v>
      </c>
      <c r="BS91" s="202">
        <f t="shared" si="38"/>
        <v>0</v>
      </c>
      <c r="BT91" s="202">
        <f t="shared" si="38"/>
        <v>0</v>
      </c>
      <c r="BU91" s="202">
        <f t="shared" si="38"/>
        <v>0</v>
      </c>
      <c r="BV91" s="202">
        <f t="shared" si="38"/>
        <v>0</v>
      </c>
      <c r="BW91" s="202">
        <f t="shared" si="38"/>
        <v>0</v>
      </c>
      <c r="BX91" s="202">
        <f t="shared" si="38"/>
        <v>0</v>
      </c>
      <c r="BY91" s="202">
        <f t="shared" si="38"/>
        <v>0</v>
      </c>
      <c r="BZ91" s="202">
        <f t="shared" si="38"/>
        <v>0</v>
      </c>
      <c r="CA91" s="202">
        <f t="shared" si="38"/>
        <v>0</v>
      </c>
      <c r="CB91" s="202">
        <f t="shared" si="38"/>
        <v>0</v>
      </c>
      <c r="CC91" s="202">
        <f t="shared" si="38"/>
        <v>0</v>
      </c>
      <c r="CD91" s="147"/>
    </row>
    <row r="92" spans="1:82" ht="27.6" hidden="1" customHeight="1" x14ac:dyDescent="0.2">
      <c r="A92" s="83" t="s">
        <v>945</v>
      </c>
      <c r="B92" s="84" t="s">
        <v>0</v>
      </c>
      <c r="C92" s="175" t="s">
        <v>36</v>
      </c>
      <c r="D92" s="155"/>
      <c r="E92" s="204">
        <f t="shared" ref="E92:R92" si="39">SUM(E93:E100)</f>
        <v>0</v>
      </c>
      <c r="F92" s="204">
        <f t="shared" si="39"/>
        <v>0</v>
      </c>
      <c r="G92" s="204">
        <f t="shared" si="39"/>
        <v>0</v>
      </c>
      <c r="H92" s="204">
        <f t="shared" si="39"/>
        <v>0</v>
      </c>
      <c r="I92" s="204">
        <f t="shared" si="39"/>
        <v>0</v>
      </c>
      <c r="J92" s="204">
        <f t="shared" si="39"/>
        <v>0</v>
      </c>
      <c r="K92" s="204">
        <f t="shared" si="39"/>
        <v>0</v>
      </c>
      <c r="L92" s="204">
        <f t="shared" si="39"/>
        <v>0</v>
      </c>
      <c r="M92" s="204">
        <f t="shared" si="39"/>
        <v>0</v>
      </c>
      <c r="N92" s="204">
        <f t="shared" si="39"/>
        <v>0</v>
      </c>
      <c r="O92" s="204">
        <f t="shared" si="39"/>
        <v>0</v>
      </c>
      <c r="P92" s="204">
        <f t="shared" si="39"/>
        <v>0</v>
      </c>
      <c r="Q92" s="204">
        <f t="shared" si="39"/>
        <v>0</v>
      </c>
      <c r="R92" s="204">
        <f t="shared" si="39"/>
        <v>0</v>
      </c>
      <c r="S92" s="204">
        <f t="shared" ref="S92:AX92" si="40">SUM(S93:S100)</f>
        <v>0</v>
      </c>
      <c r="T92" s="204">
        <f t="shared" si="40"/>
        <v>0</v>
      </c>
      <c r="U92" s="204">
        <f t="shared" si="40"/>
        <v>0</v>
      </c>
      <c r="V92" s="204">
        <f t="shared" si="40"/>
        <v>0</v>
      </c>
      <c r="W92" s="204">
        <f t="shared" si="40"/>
        <v>0</v>
      </c>
      <c r="X92" s="204">
        <f t="shared" si="40"/>
        <v>0</v>
      </c>
      <c r="Y92" s="204">
        <f t="shared" si="40"/>
        <v>0</v>
      </c>
      <c r="Z92" s="204">
        <f t="shared" si="40"/>
        <v>0</v>
      </c>
      <c r="AA92" s="204">
        <f t="shared" si="40"/>
        <v>0</v>
      </c>
      <c r="AB92" s="204">
        <f t="shared" si="40"/>
        <v>0</v>
      </c>
      <c r="AC92" s="204">
        <f t="shared" si="40"/>
        <v>0</v>
      </c>
      <c r="AD92" s="204">
        <f t="shared" si="40"/>
        <v>0</v>
      </c>
      <c r="AE92" s="204">
        <f t="shared" si="40"/>
        <v>0</v>
      </c>
      <c r="AF92" s="204">
        <f t="shared" si="40"/>
        <v>0</v>
      </c>
      <c r="AG92" s="204">
        <f t="shared" si="40"/>
        <v>0</v>
      </c>
      <c r="AH92" s="204">
        <f t="shared" si="40"/>
        <v>0</v>
      </c>
      <c r="AI92" s="204">
        <f t="shared" si="40"/>
        <v>0</v>
      </c>
      <c r="AJ92" s="204">
        <f t="shared" si="40"/>
        <v>0</v>
      </c>
      <c r="AK92" s="204">
        <f t="shared" si="40"/>
        <v>0</v>
      </c>
      <c r="AL92" s="204">
        <f t="shared" si="40"/>
        <v>0</v>
      </c>
      <c r="AM92" s="204">
        <f t="shared" si="40"/>
        <v>0</v>
      </c>
      <c r="AN92" s="204">
        <f t="shared" si="40"/>
        <v>0</v>
      </c>
      <c r="AO92" s="204">
        <f t="shared" si="40"/>
        <v>0</v>
      </c>
      <c r="AP92" s="204">
        <f t="shared" si="40"/>
        <v>0</v>
      </c>
      <c r="AQ92" s="204">
        <f t="shared" si="40"/>
        <v>0</v>
      </c>
      <c r="AR92" s="204">
        <f t="shared" si="40"/>
        <v>0</v>
      </c>
      <c r="AS92" s="204">
        <f t="shared" si="40"/>
        <v>0</v>
      </c>
      <c r="AT92" s="204">
        <f t="shared" si="40"/>
        <v>0</v>
      </c>
      <c r="AU92" s="204">
        <f t="shared" si="40"/>
        <v>0</v>
      </c>
      <c r="AV92" s="204">
        <f t="shared" si="40"/>
        <v>0</v>
      </c>
      <c r="AW92" s="204">
        <f t="shared" si="40"/>
        <v>0</v>
      </c>
      <c r="AX92" s="204">
        <f t="shared" si="40"/>
        <v>0</v>
      </c>
      <c r="AY92" s="204">
        <f t="shared" ref="AY92:CC92" si="41">SUM(AY93:AY100)</f>
        <v>0</v>
      </c>
      <c r="AZ92" s="204">
        <f t="shared" si="41"/>
        <v>0</v>
      </c>
      <c r="BA92" s="204">
        <f t="shared" si="41"/>
        <v>0</v>
      </c>
      <c r="BB92" s="204">
        <f t="shared" si="41"/>
        <v>0</v>
      </c>
      <c r="BC92" s="204">
        <f t="shared" si="41"/>
        <v>0</v>
      </c>
      <c r="BD92" s="204">
        <f t="shared" si="41"/>
        <v>0</v>
      </c>
      <c r="BE92" s="204">
        <f t="shared" si="41"/>
        <v>0</v>
      </c>
      <c r="BF92" s="204">
        <f t="shared" si="41"/>
        <v>0</v>
      </c>
      <c r="BG92" s="204">
        <f t="shared" si="41"/>
        <v>0</v>
      </c>
      <c r="BH92" s="204">
        <f t="shared" si="41"/>
        <v>0</v>
      </c>
      <c r="BI92" s="204">
        <f t="shared" si="41"/>
        <v>0</v>
      </c>
      <c r="BJ92" s="204">
        <f t="shared" si="41"/>
        <v>0</v>
      </c>
      <c r="BK92" s="204">
        <f t="shared" si="41"/>
        <v>0</v>
      </c>
      <c r="BL92" s="204">
        <f t="shared" si="41"/>
        <v>0</v>
      </c>
      <c r="BM92" s="204">
        <f t="shared" si="41"/>
        <v>0</v>
      </c>
      <c r="BN92" s="204">
        <f t="shared" si="41"/>
        <v>0</v>
      </c>
      <c r="BO92" s="204">
        <f t="shared" si="41"/>
        <v>0</v>
      </c>
      <c r="BP92" s="204">
        <f t="shared" si="41"/>
        <v>0</v>
      </c>
      <c r="BQ92" s="204">
        <f t="shared" si="41"/>
        <v>0</v>
      </c>
      <c r="BR92" s="204">
        <f t="shared" si="41"/>
        <v>0</v>
      </c>
      <c r="BS92" s="204">
        <f t="shared" si="41"/>
        <v>0</v>
      </c>
      <c r="BT92" s="204">
        <f t="shared" si="41"/>
        <v>0</v>
      </c>
      <c r="BU92" s="204">
        <f t="shared" si="41"/>
        <v>0</v>
      </c>
      <c r="BV92" s="204">
        <f t="shared" si="41"/>
        <v>0</v>
      </c>
      <c r="BW92" s="204">
        <f t="shared" si="41"/>
        <v>0</v>
      </c>
      <c r="BX92" s="204">
        <f t="shared" si="41"/>
        <v>0</v>
      </c>
      <c r="BY92" s="204">
        <f t="shared" si="41"/>
        <v>0</v>
      </c>
      <c r="BZ92" s="204">
        <f t="shared" si="41"/>
        <v>0</v>
      </c>
      <c r="CA92" s="204">
        <f t="shared" si="41"/>
        <v>0</v>
      </c>
      <c r="CB92" s="204">
        <f t="shared" si="41"/>
        <v>0</v>
      </c>
      <c r="CC92" s="204">
        <f t="shared" si="41"/>
        <v>0</v>
      </c>
      <c r="CD92" s="155"/>
    </row>
    <row r="93" spans="1:82" ht="30" hidden="1" customHeight="1" x14ac:dyDescent="0.2">
      <c r="A93" s="77" t="s">
        <v>945</v>
      </c>
      <c r="B93" s="80">
        <f>'Прил 10'!B92</f>
        <v>0</v>
      </c>
      <c r="C93" s="95">
        <f>'Прил 10'!C92</f>
        <v>0</v>
      </c>
      <c r="D93" s="92"/>
      <c r="E93" s="106">
        <f t="shared" ref="E93:E100" si="42">L93+S93+Z93+AG93</f>
        <v>0</v>
      </c>
      <c r="F93" s="106">
        <f t="shared" ref="F93:F100" si="43">M93+T93+AA93+AH93</f>
        <v>0</v>
      </c>
      <c r="G93" s="106">
        <f t="shared" ref="G93:G100" si="44">N93+U93+AB93+AI93</f>
        <v>0</v>
      </c>
      <c r="H93" s="106">
        <f t="shared" ref="H93:H100" si="45">O93+V93+AC93+AJ93</f>
        <v>0</v>
      </c>
      <c r="I93" s="106">
        <f t="shared" ref="I93:I100" si="46">P93+W93+AD93+AK93</f>
        <v>0</v>
      </c>
      <c r="J93" s="106">
        <f t="shared" ref="J93:J100" si="47">Q93+X93+AE93+AL93</f>
        <v>0</v>
      </c>
      <c r="K93" s="106">
        <f t="shared" ref="K93:K100" si="48">R93+Y93+AF93+AM93</f>
        <v>0</v>
      </c>
      <c r="L93" s="106">
        <f>'Прил 13'!N94</f>
        <v>0</v>
      </c>
      <c r="M93" s="106">
        <f>'Прил 13'!O94</f>
        <v>0</v>
      </c>
      <c r="N93" s="106"/>
      <c r="O93" s="106"/>
      <c r="P93" s="106">
        <f>'Прил 13'!W94</f>
        <v>0</v>
      </c>
      <c r="Q93" s="106">
        <f>'Прил 13'!X94</f>
        <v>0</v>
      </c>
      <c r="R93" s="106">
        <f>'Прил 13'!Y94</f>
        <v>0</v>
      </c>
      <c r="S93" s="106">
        <f>'Прил 13'!U94</f>
        <v>0</v>
      </c>
      <c r="T93" s="106">
        <f>'Прил 13'!V94</f>
        <v>0</v>
      </c>
      <c r="U93" s="106"/>
      <c r="V93" s="106"/>
      <c r="W93" s="106">
        <f>'Прил 13'!W94</f>
        <v>0</v>
      </c>
      <c r="X93" s="106">
        <f>'Прил 13'!X94</f>
        <v>0</v>
      </c>
      <c r="Y93" s="106">
        <f>'Прил 13'!Y94</f>
        <v>0</v>
      </c>
      <c r="Z93" s="106">
        <f>'Прил 13'!AB94</f>
        <v>0</v>
      </c>
      <c r="AA93" s="106">
        <f>'Прил 13'!AC94</f>
        <v>0</v>
      </c>
      <c r="AB93" s="106"/>
      <c r="AC93" s="106"/>
      <c r="AD93" s="106">
        <f>'Прил 13'!AD94</f>
        <v>0</v>
      </c>
      <c r="AE93" s="106">
        <f>'Прил 13'!AE94</f>
        <v>0</v>
      </c>
      <c r="AF93" s="106">
        <f>'Прил 13'!AF94</f>
        <v>0</v>
      </c>
      <c r="AG93" s="106">
        <f>'Прил 13'!AI94</f>
        <v>0</v>
      </c>
      <c r="AH93" s="106">
        <f>'Прил 13'!AJ94</f>
        <v>0</v>
      </c>
      <c r="AI93" s="106"/>
      <c r="AJ93" s="106"/>
      <c r="AK93" s="106">
        <f>'Прил 13'!AK94</f>
        <v>0</v>
      </c>
      <c r="AL93" s="106">
        <f>'Прил 13'!AL94</f>
        <v>0</v>
      </c>
      <c r="AM93" s="106">
        <f>'Прил 13'!AM94</f>
        <v>0</v>
      </c>
      <c r="AN93" s="106">
        <f t="shared" ref="AN93:AN100" si="49">AU93+BB93+BI93+BP93</f>
        <v>0</v>
      </c>
      <c r="AO93" s="106">
        <f t="shared" ref="AO93:AO100" si="50">AV93+BC93+BJ93+BQ93</f>
        <v>0</v>
      </c>
      <c r="AP93" s="106">
        <f t="shared" ref="AP93:AP100" si="51">AW93+BD93+BK93+BR93</f>
        <v>0</v>
      </c>
      <c r="AQ93" s="106">
        <f t="shared" ref="AQ93:AQ100" si="52">AX93+BE93+BL93+BS93</f>
        <v>0</v>
      </c>
      <c r="AR93" s="106">
        <f t="shared" ref="AR93:AR100" si="53">AY93+BF93+BM93+BT93</f>
        <v>0</v>
      </c>
      <c r="AS93" s="106">
        <f t="shared" ref="AS93:AS100" si="54">AZ93+BG93+BN93+BU93</f>
        <v>0</v>
      </c>
      <c r="AT93" s="106">
        <f t="shared" ref="AT93:AT100" si="55">BA93+BH93+BO93+BV93</f>
        <v>0</v>
      </c>
      <c r="AU93" s="106">
        <f>'Прил 13'!AW94</f>
        <v>0</v>
      </c>
      <c r="AV93" s="106">
        <f>'Прил 13'!AX94</f>
        <v>0</v>
      </c>
      <c r="AW93" s="106"/>
      <c r="AX93" s="106"/>
      <c r="AY93" s="106">
        <f>'Прил 13'!AY94</f>
        <v>0</v>
      </c>
      <c r="AZ93" s="106">
        <f>'Прил 13'!AZ94</f>
        <v>0</v>
      </c>
      <c r="BA93" s="106">
        <f>'Прил 13'!BA94</f>
        <v>0</v>
      </c>
      <c r="BB93" s="106">
        <f>'Прил 13'!BD94</f>
        <v>0</v>
      </c>
      <c r="BC93" s="106">
        <f>'Прил 13'!BE94</f>
        <v>0</v>
      </c>
      <c r="BD93" s="106"/>
      <c r="BE93" s="106"/>
      <c r="BF93" s="106">
        <f>'Прил 13'!BF94</f>
        <v>0</v>
      </c>
      <c r="BG93" s="106">
        <f>'Прил 13'!BG94</f>
        <v>0</v>
      </c>
      <c r="BH93" s="106">
        <f>'Прил 13'!BH94</f>
        <v>0</v>
      </c>
      <c r="BI93" s="106">
        <f>'Прил 13'!BK94</f>
        <v>0</v>
      </c>
      <c r="BJ93" s="106">
        <f>'Прил 13'!BL94</f>
        <v>0</v>
      </c>
      <c r="BK93" s="106"/>
      <c r="BL93" s="106"/>
      <c r="BM93" s="106">
        <f>'Прил 13'!BM94</f>
        <v>0</v>
      </c>
      <c r="BN93" s="106">
        <f>'Прил 13'!BN94</f>
        <v>0</v>
      </c>
      <c r="BO93" s="106">
        <f>'Прил 13'!BO94</f>
        <v>0</v>
      </c>
      <c r="BP93" s="106">
        <f>'Прил 13'!BR94</f>
        <v>0</v>
      </c>
      <c r="BQ93" s="106">
        <f>'Прил 13'!BS94</f>
        <v>0</v>
      </c>
      <c r="BR93" s="106"/>
      <c r="BS93" s="106"/>
      <c r="BT93" s="106">
        <f>'Прил 13'!BT94</f>
        <v>0</v>
      </c>
      <c r="BU93" s="106">
        <f>'Прил 13'!BU94</f>
        <v>0</v>
      </c>
      <c r="BV93" s="106">
        <f>'Прил 13'!BV94</f>
        <v>0</v>
      </c>
      <c r="BW93" s="106">
        <f t="shared" ref="BW93:BW100" si="56">AN93-E93</f>
        <v>0</v>
      </c>
      <c r="BX93" s="106">
        <f t="shared" ref="BX93:BX100" si="57">AO93-F93</f>
        <v>0</v>
      </c>
      <c r="BY93" s="106">
        <f t="shared" ref="BY93:BY100" si="58">AP93-G93</f>
        <v>0</v>
      </c>
      <c r="BZ93" s="106">
        <f t="shared" ref="BZ93:BZ100" si="59">AQ93-H93</f>
        <v>0</v>
      </c>
      <c r="CA93" s="106">
        <f t="shared" ref="CA93:CA100" si="60">AR93-I93</f>
        <v>0</v>
      </c>
      <c r="CB93" s="106">
        <f t="shared" ref="CB93:CB100" si="61">AS93-J93</f>
        <v>0</v>
      </c>
      <c r="CC93" s="106">
        <f t="shared" ref="CC93:CC100" si="62">AT93-K93</f>
        <v>0</v>
      </c>
      <c r="CD93" s="299"/>
    </row>
    <row r="94" spans="1:82" hidden="1" x14ac:dyDescent="0.2">
      <c r="A94" s="77" t="s">
        <v>945</v>
      </c>
      <c r="B94" s="80">
        <f>'Прил 10'!B93</f>
        <v>0</v>
      </c>
      <c r="C94" s="95">
        <f>'Прил 10'!C93</f>
        <v>0</v>
      </c>
      <c r="D94" s="92"/>
      <c r="E94" s="106">
        <f t="shared" si="42"/>
        <v>0</v>
      </c>
      <c r="F94" s="106">
        <f t="shared" si="43"/>
        <v>0</v>
      </c>
      <c r="G94" s="106">
        <f t="shared" si="44"/>
        <v>0</v>
      </c>
      <c r="H94" s="106">
        <f t="shared" si="45"/>
        <v>0</v>
      </c>
      <c r="I94" s="106">
        <f t="shared" si="46"/>
        <v>0</v>
      </c>
      <c r="J94" s="106">
        <f t="shared" si="47"/>
        <v>0</v>
      </c>
      <c r="K94" s="106">
        <f t="shared" si="48"/>
        <v>0</v>
      </c>
      <c r="L94" s="106">
        <f>'Прил 13'!N95</f>
        <v>0</v>
      </c>
      <c r="M94" s="106">
        <f>'Прил 13'!O95</f>
        <v>0</v>
      </c>
      <c r="N94" s="106"/>
      <c r="O94" s="106"/>
      <c r="P94" s="106">
        <f>'Прил 13'!W95</f>
        <v>0</v>
      </c>
      <c r="Q94" s="106">
        <f>'Прил 13'!X95</f>
        <v>0</v>
      </c>
      <c r="R94" s="106">
        <f>'Прил 13'!Y95</f>
        <v>0</v>
      </c>
      <c r="S94" s="106">
        <f>'Прил 13'!U95</f>
        <v>0</v>
      </c>
      <c r="T94" s="106">
        <f>'Прил 13'!V95</f>
        <v>0</v>
      </c>
      <c r="U94" s="106"/>
      <c r="V94" s="106"/>
      <c r="W94" s="106">
        <f>'Прил 13'!W95</f>
        <v>0</v>
      </c>
      <c r="X94" s="106">
        <f>'Прил 13'!X95</f>
        <v>0</v>
      </c>
      <c r="Y94" s="106">
        <f>'Прил 13'!Y95</f>
        <v>0</v>
      </c>
      <c r="Z94" s="106">
        <f>'Прил 13'!AB95</f>
        <v>0</v>
      </c>
      <c r="AA94" s="106">
        <f>'Прил 13'!AC95</f>
        <v>0</v>
      </c>
      <c r="AB94" s="106"/>
      <c r="AC94" s="106"/>
      <c r="AD94" s="106">
        <f>'Прил 13'!AD95</f>
        <v>0</v>
      </c>
      <c r="AE94" s="106">
        <f>'Прил 13'!AE95</f>
        <v>0</v>
      </c>
      <c r="AF94" s="106">
        <f>'Прил 13'!AF95</f>
        <v>0</v>
      </c>
      <c r="AG94" s="106">
        <f>'Прил 13'!AI95</f>
        <v>0</v>
      </c>
      <c r="AH94" s="106">
        <f>'Прил 13'!AJ95</f>
        <v>0</v>
      </c>
      <c r="AI94" s="106"/>
      <c r="AJ94" s="106"/>
      <c r="AK94" s="106">
        <f>'Прил 13'!AK95</f>
        <v>0</v>
      </c>
      <c r="AL94" s="106">
        <f>'Прил 13'!AL95</f>
        <v>0</v>
      </c>
      <c r="AM94" s="106">
        <f>'Прил 13'!AM95</f>
        <v>0</v>
      </c>
      <c r="AN94" s="106">
        <f t="shared" si="49"/>
        <v>0</v>
      </c>
      <c r="AO94" s="106">
        <f t="shared" si="50"/>
        <v>0</v>
      </c>
      <c r="AP94" s="106">
        <f t="shared" si="51"/>
        <v>0</v>
      </c>
      <c r="AQ94" s="106">
        <f t="shared" si="52"/>
        <v>0</v>
      </c>
      <c r="AR94" s="106">
        <f t="shared" si="53"/>
        <v>0</v>
      </c>
      <c r="AS94" s="106">
        <f t="shared" si="54"/>
        <v>0</v>
      </c>
      <c r="AT94" s="106">
        <f t="shared" si="55"/>
        <v>0</v>
      </c>
      <c r="AU94" s="106">
        <f>'Прил 13'!AW95</f>
        <v>0</v>
      </c>
      <c r="AV94" s="106">
        <f>'Прил 13'!AX95</f>
        <v>0</v>
      </c>
      <c r="AW94" s="106"/>
      <c r="AX94" s="106"/>
      <c r="AY94" s="106">
        <f>'Прил 13'!AY95</f>
        <v>0</v>
      </c>
      <c r="AZ94" s="106">
        <f>'Прил 13'!AZ95</f>
        <v>0</v>
      </c>
      <c r="BA94" s="106">
        <f>'Прил 13'!BA95</f>
        <v>0</v>
      </c>
      <c r="BB94" s="106">
        <f>'Прил 13'!BD95</f>
        <v>0</v>
      </c>
      <c r="BC94" s="106">
        <f>'Прил 13'!BE95</f>
        <v>0</v>
      </c>
      <c r="BD94" s="106"/>
      <c r="BE94" s="106"/>
      <c r="BF94" s="106">
        <f>'Прил 13'!BF95</f>
        <v>0</v>
      </c>
      <c r="BG94" s="106">
        <f>'Прил 13'!BG95</f>
        <v>0</v>
      </c>
      <c r="BH94" s="106">
        <f>'Прил 13'!BH95</f>
        <v>0</v>
      </c>
      <c r="BI94" s="106">
        <f>'Прил 13'!BK95</f>
        <v>0</v>
      </c>
      <c r="BJ94" s="106">
        <f>'Прил 13'!BL95</f>
        <v>0</v>
      </c>
      <c r="BK94" s="106"/>
      <c r="BL94" s="106"/>
      <c r="BM94" s="106">
        <f>'Прил 13'!BM95</f>
        <v>0</v>
      </c>
      <c r="BN94" s="106">
        <f>'Прил 13'!BN95</f>
        <v>0</v>
      </c>
      <c r="BO94" s="106">
        <f>'Прил 13'!BO95</f>
        <v>0</v>
      </c>
      <c r="BP94" s="106">
        <f>'Прил 13'!BR95</f>
        <v>0</v>
      </c>
      <c r="BQ94" s="106">
        <f>'Прил 13'!BS95</f>
        <v>0</v>
      </c>
      <c r="BR94" s="106"/>
      <c r="BS94" s="106"/>
      <c r="BT94" s="106">
        <f>'Прил 13'!BT95</f>
        <v>0</v>
      </c>
      <c r="BU94" s="106">
        <f>'Прил 13'!BU95</f>
        <v>0</v>
      </c>
      <c r="BV94" s="106">
        <f>'Прил 13'!BV95</f>
        <v>0</v>
      </c>
      <c r="BW94" s="106">
        <f t="shared" si="56"/>
        <v>0</v>
      </c>
      <c r="BX94" s="106">
        <f t="shared" si="57"/>
        <v>0</v>
      </c>
      <c r="BY94" s="106">
        <f t="shared" si="58"/>
        <v>0</v>
      </c>
      <c r="BZ94" s="106">
        <f t="shared" si="59"/>
        <v>0</v>
      </c>
      <c r="CA94" s="106">
        <f t="shared" si="60"/>
        <v>0</v>
      </c>
      <c r="CB94" s="106">
        <f t="shared" si="61"/>
        <v>0</v>
      </c>
      <c r="CC94" s="106">
        <f t="shared" si="62"/>
        <v>0</v>
      </c>
      <c r="CD94" s="321"/>
    </row>
    <row r="95" spans="1:82" hidden="1" x14ac:dyDescent="0.2">
      <c r="A95" s="77" t="s">
        <v>945</v>
      </c>
      <c r="B95" s="80">
        <f>'Прил 10'!B94</f>
        <v>0</v>
      </c>
      <c r="C95" s="95">
        <f>'Прил 10'!C94</f>
        <v>0</v>
      </c>
      <c r="D95" s="92"/>
      <c r="E95" s="106">
        <f t="shared" si="42"/>
        <v>0</v>
      </c>
      <c r="F95" s="106">
        <f t="shared" si="43"/>
        <v>0</v>
      </c>
      <c r="G95" s="106">
        <f t="shared" si="44"/>
        <v>0</v>
      </c>
      <c r="H95" s="106">
        <f t="shared" si="45"/>
        <v>0</v>
      </c>
      <c r="I95" s="106">
        <f t="shared" si="46"/>
        <v>0</v>
      </c>
      <c r="J95" s="106">
        <f t="shared" si="47"/>
        <v>0</v>
      </c>
      <c r="K95" s="106">
        <f t="shared" si="48"/>
        <v>0</v>
      </c>
      <c r="L95" s="106">
        <f>'Прил 13'!N96</f>
        <v>0</v>
      </c>
      <c r="M95" s="106">
        <f>'Прил 13'!O96</f>
        <v>0</v>
      </c>
      <c r="N95" s="106"/>
      <c r="O95" s="106"/>
      <c r="P95" s="106">
        <f>'Прил 13'!W96</f>
        <v>0</v>
      </c>
      <c r="Q95" s="106">
        <f>'Прил 13'!X96</f>
        <v>0</v>
      </c>
      <c r="R95" s="106">
        <f>'Прил 13'!Y96</f>
        <v>0</v>
      </c>
      <c r="S95" s="106">
        <f>'Прил 13'!U96</f>
        <v>0</v>
      </c>
      <c r="T95" s="106">
        <f>'Прил 13'!V96</f>
        <v>0</v>
      </c>
      <c r="U95" s="106"/>
      <c r="V95" s="106"/>
      <c r="W95" s="106">
        <f>'Прил 13'!W96</f>
        <v>0</v>
      </c>
      <c r="X95" s="106">
        <f>'Прил 13'!X96</f>
        <v>0</v>
      </c>
      <c r="Y95" s="106">
        <f>'Прил 13'!Y96</f>
        <v>0</v>
      </c>
      <c r="Z95" s="106">
        <f>'Прил 13'!AB96</f>
        <v>0</v>
      </c>
      <c r="AA95" s="106">
        <f>'Прил 13'!AC96</f>
        <v>0</v>
      </c>
      <c r="AB95" s="106"/>
      <c r="AC95" s="106"/>
      <c r="AD95" s="106">
        <f>'Прил 13'!AD96</f>
        <v>0</v>
      </c>
      <c r="AE95" s="106">
        <f>'Прил 13'!AE96</f>
        <v>0</v>
      </c>
      <c r="AF95" s="106">
        <f>'Прил 13'!AF96</f>
        <v>0</v>
      </c>
      <c r="AG95" s="106">
        <f>'Прил 13'!AI96</f>
        <v>0</v>
      </c>
      <c r="AH95" s="106">
        <f>'Прил 13'!AJ96</f>
        <v>0</v>
      </c>
      <c r="AI95" s="106"/>
      <c r="AJ95" s="106"/>
      <c r="AK95" s="106">
        <f>'Прил 13'!AK96</f>
        <v>0</v>
      </c>
      <c r="AL95" s="106">
        <f>'Прил 13'!AL96</f>
        <v>0</v>
      </c>
      <c r="AM95" s="106">
        <f>'Прил 13'!AM96</f>
        <v>0</v>
      </c>
      <c r="AN95" s="106">
        <f t="shared" si="49"/>
        <v>0</v>
      </c>
      <c r="AO95" s="106">
        <f t="shared" si="50"/>
        <v>0</v>
      </c>
      <c r="AP95" s="106">
        <f t="shared" si="51"/>
        <v>0</v>
      </c>
      <c r="AQ95" s="106">
        <f t="shared" si="52"/>
        <v>0</v>
      </c>
      <c r="AR95" s="106">
        <f t="shared" si="53"/>
        <v>0</v>
      </c>
      <c r="AS95" s="106">
        <f t="shared" si="54"/>
        <v>0</v>
      </c>
      <c r="AT95" s="106">
        <f t="shared" si="55"/>
        <v>0</v>
      </c>
      <c r="AU95" s="106">
        <f>'Прил 13'!AW96</f>
        <v>0</v>
      </c>
      <c r="AV95" s="106">
        <f>'Прил 13'!AX96</f>
        <v>0</v>
      </c>
      <c r="AW95" s="106"/>
      <c r="AX95" s="106"/>
      <c r="AY95" s="106">
        <f>'Прил 13'!AY96</f>
        <v>0</v>
      </c>
      <c r="AZ95" s="106">
        <f>'Прил 13'!AZ96</f>
        <v>0</v>
      </c>
      <c r="BA95" s="106">
        <f>'Прил 13'!BA96</f>
        <v>0</v>
      </c>
      <c r="BB95" s="106">
        <f>'Прил 13'!BD96</f>
        <v>0</v>
      </c>
      <c r="BC95" s="106">
        <f>'Прил 13'!BE96</f>
        <v>0</v>
      </c>
      <c r="BD95" s="106"/>
      <c r="BE95" s="106"/>
      <c r="BF95" s="106">
        <f>'Прил 13'!BF96</f>
        <v>0</v>
      </c>
      <c r="BG95" s="106">
        <f>'Прил 13'!BG96</f>
        <v>0</v>
      </c>
      <c r="BH95" s="106">
        <f>'Прил 13'!BH96</f>
        <v>0</v>
      </c>
      <c r="BI95" s="106">
        <f>'Прил 13'!BK96</f>
        <v>0</v>
      </c>
      <c r="BJ95" s="106">
        <f>'Прил 13'!BL96</f>
        <v>0</v>
      </c>
      <c r="BK95" s="106"/>
      <c r="BL95" s="106"/>
      <c r="BM95" s="106">
        <f>'Прил 13'!BM96</f>
        <v>0</v>
      </c>
      <c r="BN95" s="106">
        <f>'Прил 13'!BN96</f>
        <v>0</v>
      </c>
      <c r="BO95" s="106">
        <f>'Прил 13'!BO96</f>
        <v>0</v>
      </c>
      <c r="BP95" s="106">
        <f>'Прил 13'!BR96</f>
        <v>0</v>
      </c>
      <c r="BQ95" s="106">
        <f>'Прил 13'!BS96</f>
        <v>0</v>
      </c>
      <c r="BR95" s="106"/>
      <c r="BS95" s="106"/>
      <c r="BT95" s="106">
        <f>'Прил 13'!BT96</f>
        <v>0</v>
      </c>
      <c r="BU95" s="106">
        <f>'Прил 13'!BU96</f>
        <v>0</v>
      </c>
      <c r="BV95" s="106">
        <f>'Прил 13'!BV96</f>
        <v>0</v>
      </c>
      <c r="BW95" s="106">
        <f t="shared" si="56"/>
        <v>0</v>
      </c>
      <c r="BX95" s="106">
        <f t="shared" si="57"/>
        <v>0</v>
      </c>
      <c r="BY95" s="106">
        <f t="shared" si="58"/>
        <v>0</v>
      </c>
      <c r="BZ95" s="106">
        <f t="shared" si="59"/>
        <v>0</v>
      </c>
      <c r="CA95" s="106">
        <f t="shared" si="60"/>
        <v>0</v>
      </c>
      <c r="CB95" s="106">
        <f t="shared" si="61"/>
        <v>0</v>
      </c>
      <c r="CC95" s="106">
        <f t="shared" si="62"/>
        <v>0</v>
      </c>
      <c r="CD95" s="321"/>
    </row>
    <row r="96" spans="1:82" hidden="1" x14ac:dyDescent="0.2">
      <c r="A96" s="77" t="s">
        <v>945</v>
      </c>
      <c r="B96" s="80">
        <f>'Прил 10'!B95</f>
        <v>0</v>
      </c>
      <c r="C96" s="95">
        <f>'Прил 10'!C95</f>
        <v>0</v>
      </c>
      <c r="D96" s="92"/>
      <c r="E96" s="106">
        <f t="shared" si="42"/>
        <v>0</v>
      </c>
      <c r="F96" s="106">
        <f t="shared" si="43"/>
        <v>0</v>
      </c>
      <c r="G96" s="106">
        <f t="shared" si="44"/>
        <v>0</v>
      </c>
      <c r="H96" s="106">
        <f t="shared" si="45"/>
        <v>0</v>
      </c>
      <c r="I96" s="106">
        <f t="shared" si="46"/>
        <v>0</v>
      </c>
      <c r="J96" s="106">
        <f t="shared" si="47"/>
        <v>0</v>
      </c>
      <c r="K96" s="106">
        <f t="shared" si="48"/>
        <v>0</v>
      </c>
      <c r="L96" s="106">
        <f>'Прил 13'!N97</f>
        <v>0</v>
      </c>
      <c r="M96" s="106">
        <f>'Прил 13'!O97</f>
        <v>0</v>
      </c>
      <c r="N96" s="106"/>
      <c r="O96" s="106"/>
      <c r="P96" s="106">
        <f>'Прил 13'!W97</f>
        <v>0</v>
      </c>
      <c r="Q96" s="106">
        <f>'Прил 13'!X97</f>
        <v>0</v>
      </c>
      <c r="R96" s="106">
        <f>'Прил 13'!Y97</f>
        <v>0</v>
      </c>
      <c r="S96" s="106">
        <f>'Прил 13'!U97</f>
        <v>0</v>
      </c>
      <c r="T96" s="106">
        <f>'Прил 13'!V97</f>
        <v>0</v>
      </c>
      <c r="U96" s="106"/>
      <c r="V96" s="106"/>
      <c r="W96" s="106">
        <f>'Прил 13'!W97</f>
        <v>0</v>
      </c>
      <c r="X96" s="106">
        <f>'Прил 13'!X97</f>
        <v>0</v>
      </c>
      <c r="Y96" s="106">
        <f>'Прил 13'!Y97</f>
        <v>0</v>
      </c>
      <c r="Z96" s="106">
        <f>'Прил 13'!AB97</f>
        <v>0</v>
      </c>
      <c r="AA96" s="106">
        <f>'Прил 13'!AC97</f>
        <v>0</v>
      </c>
      <c r="AB96" s="106"/>
      <c r="AC96" s="106"/>
      <c r="AD96" s="106">
        <f>'Прил 13'!AD97</f>
        <v>0</v>
      </c>
      <c r="AE96" s="106">
        <f>'Прил 13'!AE97</f>
        <v>0</v>
      </c>
      <c r="AF96" s="106">
        <f>'Прил 13'!AF97</f>
        <v>0</v>
      </c>
      <c r="AG96" s="106">
        <f>'Прил 13'!AI97</f>
        <v>0</v>
      </c>
      <c r="AH96" s="106">
        <f>'Прил 13'!AJ97</f>
        <v>0</v>
      </c>
      <c r="AI96" s="106"/>
      <c r="AJ96" s="106"/>
      <c r="AK96" s="106">
        <f>'Прил 13'!AK97</f>
        <v>0</v>
      </c>
      <c r="AL96" s="106">
        <f>'Прил 13'!AL97</f>
        <v>0</v>
      </c>
      <c r="AM96" s="106">
        <f>'Прил 13'!AM97</f>
        <v>0</v>
      </c>
      <c r="AN96" s="106">
        <f t="shared" si="49"/>
        <v>0</v>
      </c>
      <c r="AO96" s="106">
        <f t="shared" si="50"/>
        <v>0</v>
      </c>
      <c r="AP96" s="106">
        <f t="shared" si="51"/>
        <v>0</v>
      </c>
      <c r="AQ96" s="106">
        <f t="shared" si="52"/>
        <v>0</v>
      </c>
      <c r="AR96" s="106">
        <f t="shared" si="53"/>
        <v>0</v>
      </c>
      <c r="AS96" s="106">
        <f t="shared" si="54"/>
        <v>0</v>
      </c>
      <c r="AT96" s="106">
        <f t="shared" si="55"/>
        <v>0</v>
      </c>
      <c r="AU96" s="106">
        <f>'Прил 13'!AW97</f>
        <v>0</v>
      </c>
      <c r="AV96" s="106">
        <f>'Прил 13'!AX97</f>
        <v>0</v>
      </c>
      <c r="AW96" s="106"/>
      <c r="AX96" s="106"/>
      <c r="AY96" s="106">
        <f>'Прил 13'!AY97</f>
        <v>0</v>
      </c>
      <c r="AZ96" s="106">
        <f>'Прил 13'!AZ97</f>
        <v>0</v>
      </c>
      <c r="BA96" s="106">
        <f>'Прил 13'!BA97</f>
        <v>0</v>
      </c>
      <c r="BB96" s="106">
        <f>'Прил 13'!BD97</f>
        <v>0</v>
      </c>
      <c r="BC96" s="106">
        <f>'Прил 13'!BE97</f>
        <v>0</v>
      </c>
      <c r="BD96" s="106"/>
      <c r="BE96" s="106"/>
      <c r="BF96" s="106">
        <f>'Прил 13'!BF97</f>
        <v>0</v>
      </c>
      <c r="BG96" s="106">
        <f>'Прил 13'!BG97</f>
        <v>0</v>
      </c>
      <c r="BH96" s="106">
        <f>'Прил 13'!BH97</f>
        <v>0</v>
      </c>
      <c r="BI96" s="106">
        <f>'Прил 13'!BK97</f>
        <v>0</v>
      </c>
      <c r="BJ96" s="106">
        <f>'Прил 13'!BL97</f>
        <v>0</v>
      </c>
      <c r="BK96" s="106"/>
      <c r="BL96" s="106"/>
      <c r="BM96" s="106">
        <f>'Прил 13'!BM97</f>
        <v>0</v>
      </c>
      <c r="BN96" s="106">
        <f>'Прил 13'!BN97</f>
        <v>0</v>
      </c>
      <c r="BO96" s="106">
        <f>'Прил 13'!BO97</f>
        <v>0</v>
      </c>
      <c r="BP96" s="106">
        <f>'Прил 13'!BR97</f>
        <v>0</v>
      </c>
      <c r="BQ96" s="106">
        <f>'Прил 13'!BS97</f>
        <v>0</v>
      </c>
      <c r="BR96" s="106"/>
      <c r="BS96" s="106"/>
      <c r="BT96" s="106">
        <f>'Прил 13'!BT97</f>
        <v>0</v>
      </c>
      <c r="BU96" s="106">
        <f>'Прил 13'!BU97</f>
        <v>0</v>
      </c>
      <c r="BV96" s="106">
        <f>'Прил 13'!BV97</f>
        <v>0</v>
      </c>
      <c r="BW96" s="106">
        <f t="shared" si="56"/>
        <v>0</v>
      </c>
      <c r="BX96" s="106">
        <f t="shared" si="57"/>
        <v>0</v>
      </c>
      <c r="BY96" s="106">
        <f t="shared" si="58"/>
        <v>0</v>
      </c>
      <c r="BZ96" s="106">
        <f t="shared" si="59"/>
        <v>0</v>
      </c>
      <c r="CA96" s="106">
        <f t="shared" si="60"/>
        <v>0</v>
      </c>
      <c r="CB96" s="106">
        <f t="shared" si="61"/>
        <v>0</v>
      </c>
      <c r="CC96" s="106">
        <f>AT96-K96</f>
        <v>0</v>
      </c>
      <c r="CD96" s="321"/>
    </row>
    <row r="97" spans="1:82" hidden="1" x14ac:dyDescent="0.2">
      <c r="A97" s="77" t="s">
        <v>945</v>
      </c>
      <c r="B97" s="80">
        <f>'Прил 10'!B96</f>
        <v>0</v>
      </c>
      <c r="C97" s="95">
        <f>'Прил 10'!C96</f>
        <v>0</v>
      </c>
      <c r="D97" s="92"/>
      <c r="E97" s="106">
        <f t="shared" si="42"/>
        <v>0</v>
      </c>
      <c r="F97" s="106">
        <f t="shared" si="43"/>
        <v>0</v>
      </c>
      <c r="G97" s="106">
        <f t="shared" si="44"/>
        <v>0</v>
      </c>
      <c r="H97" s="106">
        <f t="shared" si="45"/>
        <v>0</v>
      </c>
      <c r="I97" s="106">
        <f t="shared" si="46"/>
        <v>0</v>
      </c>
      <c r="J97" s="106">
        <f t="shared" si="47"/>
        <v>0</v>
      </c>
      <c r="K97" s="106">
        <f t="shared" si="48"/>
        <v>0</v>
      </c>
      <c r="L97" s="106">
        <f>'Прил 13'!N98</f>
        <v>0</v>
      </c>
      <c r="M97" s="106">
        <f>'Прил 13'!O98</f>
        <v>0</v>
      </c>
      <c r="N97" s="106"/>
      <c r="O97" s="106"/>
      <c r="P97" s="106">
        <f>'Прил 13'!W98</f>
        <v>0</v>
      </c>
      <c r="Q97" s="106">
        <f>'Прил 13'!X98</f>
        <v>0</v>
      </c>
      <c r="R97" s="106">
        <f>'Прил 13'!Y98</f>
        <v>0</v>
      </c>
      <c r="S97" s="106">
        <f>'Прил 13'!U98</f>
        <v>0</v>
      </c>
      <c r="T97" s="106">
        <f>'Прил 13'!V98</f>
        <v>0</v>
      </c>
      <c r="U97" s="106"/>
      <c r="V97" s="106"/>
      <c r="W97" s="106">
        <f>'Прил 13'!W98</f>
        <v>0</v>
      </c>
      <c r="X97" s="106">
        <f>'Прил 13'!X98</f>
        <v>0</v>
      </c>
      <c r="Y97" s="106">
        <f>'Прил 13'!Y98</f>
        <v>0</v>
      </c>
      <c r="Z97" s="106">
        <f>'Прил 13'!AB98</f>
        <v>0</v>
      </c>
      <c r="AA97" s="106">
        <f>'Прил 13'!AC98</f>
        <v>0</v>
      </c>
      <c r="AB97" s="106"/>
      <c r="AC97" s="106"/>
      <c r="AD97" s="106">
        <f>'Прил 13'!AD98</f>
        <v>0</v>
      </c>
      <c r="AE97" s="106">
        <f>'Прил 13'!AE98</f>
        <v>0</v>
      </c>
      <c r="AF97" s="106">
        <f>'Прил 13'!AF98</f>
        <v>0</v>
      </c>
      <c r="AG97" s="106">
        <f>'Прил 13'!AI98</f>
        <v>0</v>
      </c>
      <c r="AH97" s="106">
        <f>'Прил 13'!AJ98</f>
        <v>0</v>
      </c>
      <c r="AI97" s="106"/>
      <c r="AJ97" s="106"/>
      <c r="AK97" s="106">
        <f>'Прил 13'!AK98</f>
        <v>0</v>
      </c>
      <c r="AL97" s="106">
        <f>'Прил 13'!AL98</f>
        <v>0</v>
      </c>
      <c r="AM97" s="106">
        <f>'Прил 13'!AM98</f>
        <v>0</v>
      </c>
      <c r="AN97" s="106">
        <f t="shared" si="49"/>
        <v>0</v>
      </c>
      <c r="AO97" s="106">
        <f t="shared" si="50"/>
        <v>0</v>
      </c>
      <c r="AP97" s="106">
        <f t="shared" si="51"/>
        <v>0</v>
      </c>
      <c r="AQ97" s="106">
        <f t="shared" si="52"/>
        <v>0</v>
      </c>
      <c r="AR97" s="106">
        <f t="shared" si="53"/>
        <v>0</v>
      </c>
      <c r="AS97" s="106">
        <f t="shared" si="54"/>
        <v>0</v>
      </c>
      <c r="AT97" s="106">
        <f t="shared" si="55"/>
        <v>0</v>
      </c>
      <c r="AU97" s="106">
        <f>'Прил 13'!AW98</f>
        <v>0</v>
      </c>
      <c r="AV97" s="106">
        <f>'Прил 13'!AX98</f>
        <v>0</v>
      </c>
      <c r="AW97" s="106"/>
      <c r="AX97" s="106"/>
      <c r="AY97" s="106">
        <f>'Прил 13'!AY98</f>
        <v>0</v>
      </c>
      <c r="AZ97" s="106">
        <f>'Прил 13'!AZ98</f>
        <v>0</v>
      </c>
      <c r="BA97" s="106">
        <f>'Прил 13'!BA98</f>
        <v>0</v>
      </c>
      <c r="BB97" s="106">
        <f>'Прил 13'!BD98</f>
        <v>0</v>
      </c>
      <c r="BC97" s="106">
        <f>'Прил 13'!BE98</f>
        <v>0</v>
      </c>
      <c r="BD97" s="106"/>
      <c r="BE97" s="106"/>
      <c r="BF97" s="106">
        <f>'Прил 13'!BF98</f>
        <v>0</v>
      </c>
      <c r="BG97" s="106">
        <f>'Прил 13'!BG98</f>
        <v>0</v>
      </c>
      <c r="BH97" s="106">
        <f>'Прил 13'!BH98</f>
        <v>0</v>
      </c>
      <c r="BI97" s="106">
        <f>'Прил 13'!BK98</f>
        <v>0</v>
      </c>
      <c r="BJ97" s="106">
        <f>'Прил 13'!BL98</f>
        <v>0</v>
      </c>
      <c r="BK97" s="106"/>
      <c r="BL97" s="106"/>
      <c r="BM97" s="106">
        <f>'Прил 13'!BM98</f>
        <v>0</v>
      </c>
      <c r="BN97" s="106">
        <f>'Прил 13'!BN98</f>
        <v>0</v>
      </c>
      <c r="BO97" s="106">
        <f>'Прил 13'!BO98</f>
        <v>0</v>
      </c>
      <c r="BP97" s="106">
        <f>'Прил 13'!BR98</f>
        <v>0</v>
      </c>
      <c r="BQ97" s="106">
        <f>'Прил 13'!BS98</f>
        <v>0</v>
      </c>
      <c r="BR97" s="106"/>
      <c r="BS97" s="106"/>
      <c r="BT97" s="106">
        <f>'Прил 13'!BT98</f>
        <v>0</v>
      </c>
      <c r="BU97" s="106">
        <f>'Прил 13'!BU98</f>
        <v>0</v>
      </c>
      <c r="BV97" s="106">
        <f>'Прил 13'!BV98</f>
        <v>0</v>
      </c>
      <c r="BW97" s="106">
        <f t="shared" si="56"/>
        <v>0</v>
      </c>
      <c r="BX97" s="106">
        <f t="shared" si="57"/>
        <v>0</v>
      </c>
      <c r="BY97" s="106">
        <f t="shared" si="58"/>
        <v>0</v>
      </c>
      <c r="BZ97" s="106">
        <f t="shared" si="59"/>
        <v>0</v>
      </c>
      <c r="CA97" s="106">
        <f t="shared" si="60"/>
        <v>0</v>
      </c>
      <c r="CB97" s="106">
        <f t="shared" si="61"/>
        <v>0</v>
      </c>
      <c r="CC97" s="106">
        <f t="shared" si="62"/>
        <v>0</v>
      </c>
      <c r="CD97" s="321"/>
    </row>
    <row r="98" spans="1:82" hidden="1" x14ac:dyDescent="0.2">
      <c r="A98" s="77" t="s">
        <v>945</v>
      </c>
      <c r="B98" s="80">
        <f>'Прил 10'!B97</f>
        <v>0</v>
      </c>
      <c r="C98" s="95">
        <f>'Прил 10'!C97</f>
        <v>0</v>
      </c>
      <c r="D98" s="92"/>
      <c r="E98" s="106">
        <f t="shared" si="42"/>
        <v>0</v>
      </c>
      <c r="F98" s="106">
        <f t="shared" si="43"/>
        <v>0</v>
      </c>
      <c r="G98" s="106">
        <f t="shared" si="44"/>
        <v>0</v>
      </c>
      <c r="H98" s="106">
        <f t="shared" si="45"/>
        <v>0</v>
      </c>
      <c r="I98" s="106">
        <f t="shared" si="46"/>
        <v>0</v>
      </c>
      <c r="J98" s="106">
        <f t="shared" si="47"/>
        <v>0</v>
      </c>
      <c r="K98" s="106">
        <f t="shared" si="48"/>
        <v>0</v>
      </c>
      <c r="L98" s="106">
        <f>'Прил 13'!N99</f>
        <v>0</v>
      </c>
      <c r="M98" s="106">
        <f>'Прил 13'!O99</f>
        <v>0</v>
      </c>
      <c r="N98" s="106"/>
      <c r="O98" s="106"/>
      <c r="P98" s="106">
        <f>'Прил 13'!W99</f>
        <v>0</v>
      </c>
      <c r="Q98" s="106">
        <f>'Прил 13'!X99</f>
        <v>0</v>
      </c>
      <c r="R98" s="106">
        <f>'Прил 13'!Y99</f>
        <v>0</v>
      </c>
      <c r="S98" s="106">
        <f>'Прил 13'!U99</f>
        <v>0</v>
      </c>
      <c r="T98" s="106">
        <f>'Прил 13'!V99</f>
        <v>0</v>
      </c>
      <c r="U98" s="106"/>
      <c r="V98" s="106"/>
      <c r="W98" s="106">
        <f>'Прил 13'!W99</f>
        <v>0</v>
      </c>
      <c r="X98" s="106">
        <f>'Прил 13'!X99</f>
        <v>0</v>
      </c>
      <c r="Y98" s="106">
        <f>'Прил 13'!Y99</f>
        <v>0</v>
      </c>
      <c r="Z98" s="106">
        <f>'Прил 13'!AB99</f>
        <v>0</v>
      </c>
      <c r="AA98" s="106">
        <f>'Прил 13'!AC99</f>
        <v>0</v>
      </c>
      <c r="AB98" s="106"/>
      <c r="AC98" s="106"/>
      <c r="AD98" s="106">
        <f>'Прил 13'!AD99</f>
        <v>0</v>
      </c>
      <c r="AE98" s="106">
        <f>'Прил 13'!AE99</f>
        <v>0</v>
      </c>
      <c r="AF98" s="106">
        <f>'Прил 13'!AF99</f>
        <v>0</v>
      </c>
      <c r="AG98" s="106">
        <f>'Прил 13'!AI99</f>
        <v>0</v>
      </c>
      <c r="AH98" s="106">
        <f>'Прил 13'!AJ99</f>
        <v>0</v>
      </c>
      <c r="AI98" s="106"/>
      <c r="AJ98" s="106"/>
      <c r="AK98" s="106">
        <f>'Прил 13'!AK99</f>
        <v>0</v>
      </c>
      <c r="AL98" s="106">
        <f>'Прил 13'!AL99</f>
        <v>0</v>
      </c>
      <c r="AM98" s="106">
        <f>'Прил 13'!AM99</f>
        <v>0</v>
      </c>
      <c r="AN98" s="106">
        <f t="shared" si="49"/>
        <v>0</v>
      </c>
      <c r="AO98" s="106">
        <f t="shared" si="50"/>
        <v>0</v>
      </c>
      <c r="AP98" s="106">
        <f t="shared" si="51"/>
        <v>0</v>
      </c>
      <c r="AQ98" s="106">
        <f t="shared" si="52"/>
        <v>0</v>
      </c>
      <c r="AR98" s="106">
        <f t="shared" si="53"/>
        <v>0</v>
      </c>
      <c r="AS98" s="106">
        <f t="shared" si="54"/>
        <v>0</v>
      </c>
      <c r="AT98" s="106">
        <f t="shared" si="55"/>
        <v>0</v>
      </c>
      <c r="AU98" s="106">
        <f>'Прил 13'!AW99</f>
        <v>0</v>
      </c>
      <c r="AV98" s="106">
        <f>'Прил 13'!AX99</f>
        <v>0</v>
      </c>
      <c r="AW98" s="106"/>
      <c r="AX98" s="106"/>
      <c r="AY98" s="106">
        <f>'Прил 13'!AY99</f>
        <v>0</v>
      </c>
      <c r="AZ98" s="106">
        <f>'Прил 13'!AZ99</f>
        <v>0</v>
      </c>
      <c r="BA98" s="106">
        <f>'Прил 13'!BA99</f>
        <v>0</v>
      </c>
      <c r="BB98" s="106">
        <f>'Прил 13'!BD99</f>
        <v>0</v>
      </c>
      <c r="BC98" s="106">
        <f>'Прил 13'!BE99</f>
        <v>0</v>
      </c>
      <c r="BD98" s="106"/>
      <c r="BE98" s="106"/>
      <c r="BF98" s="106">
        <f>'Прил 13'!BF99</f>
        <v>0</v>
      </c>
      <c r="BG98" s="106">
        <f>'Прил 13'!BG99</f>
        <v>0</v>
      </c>
      <c r="BH98" s="106">
        <f>'Прил 13'!BH99</f>
        <v>0</v>
      </c>
      <c r="BI98" s="106">
        <f>'Прил 13'!BK99</f>
        <v>0</v>
      </c>
      <c r="BJ98" s="106">
        <f>'Прил 13'!BL99</f>
        <v>0</v>
      </c>
      <c r="BK98" s="106"/>
      <c r="BL98" s="106"/>
      <c r="BM98" s="106">
        <f>'Прил 13'!BM99</f>
        <v>0</v>
      </c>
      <c r="BN98" s="106">
        <f>'Прил 13'!BN99</f>
        <v>0</v>
      </c>
      <c r="BO98" s="106">
        <f>'Прил 13'!BO99</f>
        <v>0</v>
      </c>
      <c r="BP98" s="106">
        <f>'Прил 13'!BR99</f>
        <v>0</v>
      </c>
      <c r="BQ98" s="106">
        <f>'Прил 13'!BS99</f>
        <v>0</v>
      </c>
      <c r="BR98" s="106"/>
      <c r="BS98" s="106"/>
      <c r="BT98" s="106">
        <f>'Прил 13'!BT99</f>
        <v>0</v>
      </c>
      <c r="BU98" s="106">
        <f>'Прил 13'!BU99</f>
        <v>0</v>
      </c>
      <c r="BV98" s="106">
        <f>'Прил 13'!BV99</f>
        <v>0</v>
      </c>
      <c r="BW98" s="106">
        <f t="shared" si="56"/>
        <v>0</v>
      </c>
      <c r="BX98" s="106">
        <f t="shared" si="57"/>
        <v>0</v>
      </c>
      <c r="BY98" s="106">
        <f t="shared" si="58"/>
        <v>0</v>
      </c>
      <c r="BZ98" s="106">
        <f t="shared" si="59"/>
        <v>0</v>
      </c>
      <c r="CA98" s="106">
        <f t="shared" si="60"/>
        <v>0</v>
      </c>
      <c r="CB98" s="106">
        <f t="shared" si="61"/>
        <v>0</v>
      </c>
      <c r="CC98" s="106">
        <f t="shared" si="62"/>
        <v>0</v>
      </c>
      <c r="CD98" s="321"/>
    </row>
    <row r="99" spans="1:82" hidden="1" x14ac:dyDescent="0.2">
      <c r="A99" s="77" t="s">
        <v>945</v>
      </c>
      <c r="B99" s="80">
        <f>'Прил 10'!B98</f>
        <v>0</v>
      </c>
      <c r="C99" s="95">
        <f>'Прил 10'!C98</f>
        <v>0</v>
      </c>
      <c r="D99" s="92"/>
      <c r="E99" s="106">
        <f t="shared" si="42"/>
        <v>0</v>
      </c>
      <c r="F99" s="106">
        <f t="shared" si="43"/>
        <v>0</v>
      </c>
      <c r="G99" s="106">
        <f t="shared" si="44"/>
        <v>0</v>
      </c>
      <c r="H99" s="106">
        <f t="shared" si="45"/>
        <v>0</v>
      </c>
      <c r="I99" s="106">
        <f t="shared" si="46"/>
        <v>0</v>
      </c>
      <c r="J99" s="106">
        <f t="shared" si="47"/>
        <v>0</v>
      </c>
      <c r="K99" s="106">
        <f t="shared" si="48"/>
        <v>0</v>
      </c>
      <c r="L99" s="106">
        <f>'Прил 13'!N100</f>
        <v>0</v>
      </c>
      <c r="M99" s="106">
        <f>'Прил 13'!O100</f>
        <v>0</v>
      </c>
      <c r="N99" s="106"/>
      <c r="O99" s="106"/>
      <c r="P99" s="106">
        <f>'Прил 13'!W100</f>
        <v>0</v>
      </c>
      <c r="Q99" s="106">
        <f>'Прил 13'!X100</f>
        <v>0</v>
      </c>
      <c r="R99" s="106">
        <f>'Прил 13'!Y100</f>
        <v>0</v>
      </c>
      <c r="S99" s="106">
        <f>'Прил 13'!U100</f>
        <v>0</v>
      </c>
      <c r="T99" s="106">
        <f>'Прил 13'!V100</f>
        <v>0</v>
      </c>
      <c r="U99" s="106"/>
      <c r="V99" s="106"/>
      <c r="W99" s="106">
        <f>'Прил 13'!W100</f>
        <v>0</v>
      </c>
      <c r="X99" s="106">
        <f>'Прил 13'!X100</f>
        <v>0</v>
      </c>
      <c r="Y99" s="106">
        <f>'Прил 13'!Y100</f>
        <v>0</v>
      </c>
      <c r="Z99" s="106">
        <f>'Прил 13'!AB100</f>
        <v>0</v>
      </c>
      <c r="AA99" s="106">
        <f>'Прил 13'!AC100</f>
        <v>0</v>
      </c>
      <c r="AB99" s="106"/>
      <c r="AC99" s="106"/>
      <c r="AD99" s="106">
        <f>'Прил 13'!AD100</f>
        <v>0</v>
      </c>
      <c r="AE99" s="106">
        <f>'Прил 13'!AE100</f>
        <v>0</v>
      </c>
      <c r="AF99" s="106">
        <f>'Прил 13'!AF100</f>
        <v>0</v>
      </c>
      <c r="AG99" s="106">
        <f>'Прил 13'!AI100</f>
        <v>0</v>
      </c>
      <c r="AH99" s="106">
        <f>'Прил 13'!AJ100</f>
        <v>0</v>
      </c>
      <c r="AI99" s="106"/>
      <c r="AJ99" s="106"/>
      <c r="AK99" s="106">
        <f>'Прил 13'!AK100</f>
        <v>0</v>
      </c>
      <c r="AL99" s="106">
        <f>'Прил 13'!AL100</f>
        <v>0</v>
      </c>
      <c r="AM99" s="106">
        <f>'Прил 13'!AM100</f>
        <v>0</v>
      </c>
      <c r="AN99" s="106">
        <f t="shared" si="49"/>
        <v>0</v>
      </c>
      <c r="AO99" s="106">
        <f t="shared" si="50"/>
        <v>0</v>
      </c>
      <c r="AP99" s="106">
        <f t="shared" si="51"/>
        <v>0</v>
      </c>
      <c r="AQ99" s="106">
        <f t="shared" si="52"/>
        <v>0</v>
      </c>
      <c r="AR99" s="106">
        <f t="shared" si="53"/>
        <v>0</v>
      </c>
      <c r="AS99" s="106">
        <f t="shared" si="54"/>
        <v>0</v>
      </c>
      <c r="AT99" s="106">
        <f t="shared" si="55"/>
        <v>0</v>
      </c>
      <c r="AU99" s="106">
        <f>'Прил 13'!AW100</f>
        <v>0</v>
      </c>
      <c r="AV99" s="106">
        <f>'Прил 13'!AX100</f>
        <v>0</v>
      </c>
      <c r="AW99" s="106"/>
      <c r="AX99" s="106"/>
      <c r="AY99" s="106">
        <f>'Прил 13'!AY100</f>
        <v>0</v>
      </c>
      <c r="AZ99" s="106">
        <f>'Прил 13'!AZ100</f>
        <v>0</v>
      </c>
      <c r="BA99" s="106">
        <f>'Прил 13'!BA100</f>
        <v>0</v>
      </c>
      <c r="BB99" s="106">
        <f>'Прил 13'!BD100</f>
        <v>0</v>
      </c>
      <c r="BC99" s="106">
        <f>'Прил 13'!BE100</f>
        <v>0</v>
      </c>
      <c r="BD99" s="106"/>
      <c r="BE99" s="106"/>
      <c r="BF99" s="106">
        <f>'Прил 13'!BF100</f>
        <v>0</v>
      </c>
      <c r="BG99" s="106">
        <f>'Прил 13'!BG100</f>
        <v>0</v>
      </c>
      <c r="BH99" s="106">
        <f>'Прил 13'!BH100</f>
        <v>0</v>
      </c>
      <c r="BI99" s="106">
        <f>'Прил 13'!BK100</f>
        <v>0</v>
      </c>
      <c r="BJ99" s="106">
        <f>'Прил 13'!BL100</f>
        <v>0</v>
      </c>
      <c r="BK99" s="106"/>
      <c r="BL99" s="106"/>
      <c r="BM99" s="106">
        <f>'Прил 13'!BM100</f>
        <v>0</v>
      </c>
      <c r="BN99" s="106">
        <f>'Прил 13'!BN100</f>
        <v>0</v>
      </c>
      <c r="BO99" s="106">
        <f>'Прил 13'!BO100</f>
        <v>0</v>
      </c>
      <c r="BP99" s="106">
        <f>'Прил 13'!BR100</f>
        <v>0</v>
      </c>
      <c r="BQ99" s="106">
        <f>'Прил 13'!BS100</f>
        <v>0</v>
      </c>
      <c r="BR99" s="106"/>
      <c r="BS99" s="106"/>
      <c r="BT99" s="106">
        <f>'Прил 13'!BT100</f>
        <v>0</v>
      </c>
      <c r="BU99" s="106">
        <f>'Прил 13'!BU100</f>
        <v>0</v>
      </c>
      <c r="BV99" s="106">
        <f>'Прил 13'!BV100</f>
        <v>0</v>
      </c>
      <c r="BW99" s="106">
        <f t="shared" si="56"/>
        <v>0</v>
      </c>
      <c r="BX99" s="106">
        <f t="shared" si="57"/>
        <v>0</v>
      </c>
      <c r="BY99" s="106">
        <f t="shared" si="58"/>
        <v>0</v>
      </c>
      <c r="BZ99" s="106">
        <f t="shared" si="59"/>
        <v>0</v>
      </c>
      <c r="CA99" s="106">
        <f t="shared" si="60"/>
        <v>0</v>
      </c>
      <c r="CB99" s="106">
        <f t="shared" si="61"/>
        <v>0</v>
      </c>
      <c r="CC99" s="106">
        <f t="shared" si="62"/>
        <v>0</v>
      </c>
      <c r="CD99" s="321"/>
    </row>
    <row r="100" spans="1:82" hidden="1" x14ac:dyDescent="0.2">
      <c r="A100" s="77" t="s">
        <v>945</v>
      </c>
      <c r="B100" s="80">
        <f>'Прил 10'!B99</f>
        <v>0</v>
      </c>
      <c r="C100" s="95">
        <f>'Прил 10'!C99</f>
        <v>0</v>
      </c>
      <c r="D100" s="92"/>
      <c r="E100" s="106">
        <f t="shared" si="42"/>
        <v>0</v>
      </c>
      <c r="F100" s="106">
        <f t="shared" si="43"/>
        <v>0</v>
      </c>
      <c r="G100" s="106">
        <f t="shared" si="44"/>
        <v>0</v>
      </c>
      <c r="H100" s="106">
        <f t="shared" si="45"/>
        <v>0</v>
      </c>
      <c r="I100" s="106">
        <f t="shared" si="46"/>
        <v>0</v>
      </c>
      <c r="J100" s="106">
        <f t="shared" si="47"/>
        <v>0</v>
      </c>
      <c r="K100" s="106">
        <f t="shared" si="48"/>
        <v>0</v>
      </c>
      <c r="L100" s="106">
        <f>'Прил 13'!N101</f>
        <v>0</v>
      </c>
      <c r="M100" s="106">
        <f>'Прил 13'!O101</f>
        <v>0</v>
      </c>
      <c r="N100" s="106"/>
      <c r="O100" s="106"/>
      <c r="P100" s="106">
        <f>'Прил 13'!W101</f>
        <v>0</v>
      </c>
      <c r="Q100" s="106">
        <f>'Прил 13'!X101</f>
        <v>0</v>
      </c>
      <c r="R100" s="106">
        <f>'Прил 13'!Y101</f>
        <v>0</v>
      </c>
      <c r="S100" s="106">
        <f>'Прил 13'!U101</f>
        <v>0</v>
      </c>
      <c r="T100" s="106">
        <f>'Прил 13'!V101</f>
        <v>0</v>
      </c>
      <c r="U100" s="106"/>
      <c r="V100" s="106"/>
      <c r="W100" s="106">
        <f>'Прил 13'!W101</f>
        <v>0</v>
      </c>
      <c r="X100" s="106">
        <f>'Прил 13'!X101</f>
        <v>0</v>
      </c>
      <c r="Y100" s="106">
        <f>'Прил 13'!Y101</f>
        <v>0</v>
      </c>
      <c r="Z100" s="106">
        <f>'Прил 13'!AB101</f>
        <v>0</v>
      </c>
      <c r="AA100" s="106">
        <f>'Прил 13'!AC101</f>
        <v>0</v>
      </c>
      <c r="AB100" s="106"/>
      <c r="AC100" s="106"/>
      <c r="AD100" s="106">
        <f>'Прил 13'!AD101</f>
        <v>0</v>
      </c>
      <c r="AE100" s="106">
        <f>'Прил 13'!AE101</f>
        <v>0</v>
      </c>
      <c r="AF100" s="106">
        <f>'Прил 13'!AF101</f>
        <v>0</v>
      </c>
      <c r="AG100" s="106">
        <f>'Прил 13'!AI101</f>
        <v>0</v>
      </c>
      <c r="AH100" s="106">
        <f>'Прил 13'!AJ101</f>
        <v>0</v>
      </c>
      <c r="AI100" s="106"/>
      <c r="AJ100" s="106"/>
      <c r="AK100" s="106">
        <f>'Прил 13'!AK101</f>
        <v>0</v>
      </c>
      <c r="AL100" s="106">
        <f>'Прил 13'!AL101</f>
        <v>0</v>
      </c>
      <c r="AM100" s="106">
        <f>'Прил 13'!AM101</f>
        <v>0</v>
      </c>
      <c r="AN100" s="106">
        <f t="shared" si="49"/>
        <v>0</v>
      </c>
      <c r="AO100" s="106">
        <f t="shared" si="50"/>
        <v>0</v>
      </c>
      <c r="AP100" s="106">
        <f t="shared" si="51"/>
        <v>0</v>
      </c>
      <c r="AQ100" s="106">
        <f t="shared" si="52"/>
        <v>0</v>
      </c>
      <c r="AR100" s="106">
        <f t="shared" si="53"/>
        <v>0</v>
      </c>
      <c r="AS100" s="106">
        <f t="shared" si="54"/>
        <v>0</v>
      </c>
      <c r="AT100" s="106">
        <f t="shared" si="55"/>
        <v>0</v>
      </c>
      <c r="AU100" s="106">
        <f>'Прил 13'!AW101</f>
        <v>0</v>
      </c>
      <c r="AV100" s="106">
        <f>'Прил 13'!AX101</f>
        <v>0</v>
      </c>
      <c r="AW100" s="106"/>
      <c r="AX100" s="106"/>
      <c r="AY100" s="106">
        <f>'Прил 13'!AY101</f>
        <v>0</v>
      </c>
      <c r="AZ100" s="106">
        <f>'Прил 13'!AZ101</f>
        <v>0</v>
      </c>
      <c r="BA100" s="106">
        <f>'Прил 13'!BA101</f>
        <v>0</v>
      </c>
      <c r="BB100" s="106">
        <f>'Прил 13'!BD101</f>
        <v>0</v>
      </c>
      <c r="BC100" s="106">
        <f>'Прил 13'!BE101</f>
        <v>0</v>
      </c>
      <c r="BD100" s="106"/>
      <c r="BE100" s="106"/>
      <c r="BF100" s="106">
        <f>'Прил 13'!BF101</f>
        <v>0</v>
      </c>
      <c r="BG100" s="106">
        <f>'Прил 13'!BG101</f>
        <v>0</v>
      </c>
      <c r="BH100" s="106">
        <f>'Прил 13'!BH101</f>
        <v>0</v>
      </c>
      <c r="BI100" s="106">
        <f>'Прил 13'!BK101</f>
        <v>0</v>
      </c>
      <c r="BJ100" s="106">
        <f>'Прил 13'!BL101</f>
        <v>0</v>
      </c>
      <c r="BK100" s="106"/>
      <c r="BL100" s="106"/>
      <c r="BM100" s="106">
        <f>'Прил 13'!BM101</f>
        <v>0</v>
      </c>
      <c r="BN100" s="106">
        <f>'Прил 13'!BN101</f>
        <v>0</v>
      </c>
      <c r="BO100" s="106">
        <f>'Прил 13'!BO101</f>
        <v>0</v>
      </c>
      <c r="BP100" s="106">
        <f>'Прил 13'!BR101</f>
        <v>0</v>
      </c>
      <c r="BQ100" s="106">
        <f>'Прил 13'!BS101</f>
        <v>0</v>
      </c>
      <c r="BR100" s="106"/>
      <c r="BS100" s="106"/>
      <c r="BT100" s="106">
        <f>'Прил 13'!BT101</f>
        <v>0</v>
      </c>
      <c r="BU100" s="106">
        <f>'Прил 13'!BU101</f>
        <v>0</v>
      </c>
      <c r="BV100" s="106">
        <f>'Прил 13'!BV101</f>
        <v>0</v>
      </c>
      <c r="BW100" s="106">
        <f t="shared" si="56"/>
        <v>0</v>
      </c>
      <c r="BX100" s="106">
        <f t="shared" si="57"/>
        <v>0</v>
      </c>
      <c r="BY100" s="106">
        <f t="shared" si="58"/>
        <v>0</v>
      </c>
      <c r="BZ100" s="106">
        <f t="shared" si="59"/>
        <v>0</v>
      </c>
      <c r="CA100" s="106">
        <f t="shared" si="60"/>
        <v>0</v>
      </c>
      <c r="CB100" s="106">
        <f t="shared" si="61"/>
        <v>0</v>
      </c>
      <c r="CC100" s="106">
        <f t="shared" si="62"/>
        <v>0</v>
      </c>
      <c r="CD100" s="322"/>
    </row>
    <row r="101" spans="1:82" ht="43.15" hidden="1" customHeight="1" x14ac:dyDescent="0.2">
      <c r="A101" s="83" t="s">
        <v>1</v>
      </c>
      <c r="B101" s="84" t="s">
        <v>2</v>
      </c>
      <c r="C101" s="175" t="s">
        <v>36</v>
      </c>
      <c r="D101" s="155"/>
      <c r="E101" s="203">
        <f t="shared" ref="E101:R101" si="63">SUM(E102:E104)</f>
        <v>0</v>
      </c>
      <c r="F101" s="203">
        <f t="shared" si="63"/>
        <v>0</v>
      </c>
      <c r="G101" s="203">
        <f t="shared" si="63"/>
        <v>0</v>
      </c>
      <c r="H101" s="203">
        <f t="shared" si="63"/>
        <v>0</v>
      </c>
      <c r="I101" s="203">
        <f t="shared" si="63"/>
        <v>0</v>
      </c>
      <c r="J101" s="203">
        <f t="shared" si="63"/>
        <v>0</v>
      </c>
      <c r="K101" s="203">
        <f t="shared" si="63"/>
        <v>0</v>
      </c>
      <c r="L101" s="203">
        <f t="shared" si="63"/>
        <v>0</v>
      </c>
      <c r="M101" s="203">
        <f t="shared" si="63"/>
        <v>0</v>
      </c>
      <c r="N101" s="203">
        <f t="shared" si="63"/>
        <v>0</v>
      </c>
      <c r="O101" s="203">
        <f t="shared" si="63"/>
        <v>0</v>
      </c>
      <c r="P101" s="203">
        <f t="shared" si="63"/>
        <v>0</v>
      </c>
      <c r="Q101" s="203">
        <f t="shared" si="63"/>
        <v>0</v>
      </c>
      <c r="R101" s="203">
        <f t="shared" si="63"/>
        <v>0</v>
      </c>
      <c r="S101" s="203">
        <f t="shared" ref="S101:AX101" si="64">SUM(S102:S104)</f>
        <v>0</v>
      </c>
      <c r="T101" s="203">
        <f t="shared" si="64"/>
        <v>0</v>
      </c>
      <c r="U101" s="203">
        <f t="shared" si="64"/>
        <v>0</v>
      </c>
      <c r="V101" s="203">
        <f t="shared" si="64"/>
        <v>0</v>
      </c>
      <c r="W101" s="203">
        <f t="shared" si="64"/>
        <v>0</v>
      </c>
      <c r="X101" s="203">
        <f t="shared" si="64"/>
        <v>0</v>
      </c>
      <c r="Y101" s="203">
        <f t="shared" si="64"/>
        <v>0</v>
      </c>
      <c r="Z101" s="203">
        <f t="shared" si="64"/>
        <v>0</v>
      </c>
      <c r="AA101" s="203">
        <f t="shared" si="64"/>
        <v>0</v>
      </c>
      <c r="AB101" s="203">
        <f t="shared" si="64"/>
        <v>0</v>
      </c>
      <c r="AC101" s="203">
        <f t="shared" si="64"/>
        <v>0</v>
      </c>
      <c r="AD101" s="203">
        <f t="shared" si="64"/>
        <v>0</v>
      </c>
      <c r="AE101" s="203">
        <f t="shared" si="64"/>
        <v>0</v>
      </c>
      <c r="AF101" s="203">
        <f t="shared" si="64"/>
        <v>0</v>
      </c>
      <c r="AG101" s="203">
        <f t="shared" si="64"/>
        <v>0</v>
      </c>
      <c r="AH101" s="203">
        <f t="shared" si="64"/>
        <v>0</v>
      </c>
      <c r="AI101" s="203">
        <f t="shared" si="64"/>
        <v>0</v>
      </c>
      <c r="AJ101" s="203">
        <f t="shared" si="64"/>
        <v>0</v>
      </c>
      <c r="AK101" s="203">
        <f t="shared" si="64"/>
        <v>0</v>
      </c>
      <c r="AL101" s="203">
        <f t="shared" si="64"/>
        <v>0</v>
      </c>
      <c r="AM101" s="203">
        <f t="shared" si="64"/>
        <v>0</v>
      </c>
      <c r="AN101" s="203">
        <f t="shared" si="64"/>
        <v>0</v>
      </c>
      <c r="AO101" s="203">
        <f t="shared" si="64"/>
        <v>0</v>
      </c>
      <c r="AP101" s="203">
        <f t="shared" si="64"/>
        <v>0</v>
      </c>
      <c r="AQ101" s="203">
        <f t="shared" si="64"/>
        <v>0</v>
      </c>
      <c r="AR101" s="203">
        <f t="shared" si="64"/>
        <v>0</v>
      </c>
      <c r="AS101" s="203">
        <f t="shared" si="64"/>
        <v>0</v>
      </c>
      <c r="AT101" s="203">
        <f t="shared" si="64"/>
        <v>0</v>
      </c>
      <c r="AU101" s="203">
        <f t="shared" si="64"/>
        <v>0</v>
      </c>
      <c r="AV101" s="203">
        <f t="shared" si="64"/>
        <v>0</v>
      </c>
      <c r="AW101" s="203">
        <f t="shared" si="64"/>
        <v>0</v>
      </c>
      <c r="AX101" s="203">
        <f t="shared" si="64"/>
        <v>0</v>
      </c>
      <c r="AY101" s="203">
        <f t="shared" ref="AY101:CC101" si="65">SUM(AY102:AY104)</f>
        <v>0</v>
      </c>
      <c r="AZ101" s="203">
        <f t="shared" si="65"/>
        <v>0</v>
      </c>
      <c r="BA101" s="203">
        <f t="shared" si="65"/>
        <v>0</v>
      </c>
      <c r="BB101" s="203">
        <f t="shared" si="65"/>
        <v>0</v>
      </c>
      <c r="BC101" s="203">
        <f t="shared" si="65"/>
        <v>0</v>
      </c>
      <c r="BD101" s="203">
        <f t="shared" si="65"/>
        <v>0</v>
      </c>
      <c r="BE101" s="203">
        <f t="shared" si="65"/>
        <v>0</v>
      </c>
      <c r="BF101" s="203">
        <f t="shared" si="65"/>
        <v>0</v>
      </c>
      <c r="BG101" s="203">
        <f t="shared" si="65"/>
        <v>0</v>
      </c>
      <c r="BH101" s="203">
        <f t="shared" si="65"/>
        <v>0</v>
      </c>
      <c r="BI101" s="203">
        <f t="shared" si="65"/>
        <v>0</v>
      </c>
      <c r="BJ101" s="203">
        <f t="shared" si="65"/>
        <v>0</v>
      </c>
      <c r="BK101" s="203">
        <f t="shared" si="65"/>
        <v>0</v>
      </c>
      <c r="BL101" s="203">
        <f t="shared" si="65"/>
        <v>0</v>
      </c>
      <c r="BM101" s="203">
        <f t="shared" si="65"/>
        <v>0</v>
      </c>
      <c r="BN101" s="203">
        <f t="shared" si="65"/>
        <v>0</v>
      </c>
      <c r="BO101" s="203">
        <f t="shared" si="65"/>
        <v>0</v>
      </c>
      <c r="BP101" s="203">
        <f t="shared" si="65"/>
        <v>0</v>
      </c>
      <c r="BQ101" s="203">
        <f t="shared" si="65"/>
        <v>0</v>
      </c>
      <c r="BR101" s="203">
        <f t="shared" si="65"/>
        <v>0</v>
      </c>
      <c r="BS101" s="203">
        <f t="shared" si="65"/>
        <v>0</v>
      </c>
      <c r="BT101" s="203">
        <f t="shared" si="65"/>
        <v>0</v>
      </c>
      <c r="BU101" s="203">
        <f t="shared" si="65"/>
        <v>0</v>
      </c>
      <c r="BV101" s="203">
        <f t="shared" si="65"/>
        <v>0</v>
      </c>
      <c r="BW101" s="203">
        <f t="shared" si="65"/>
        <v>0</v>
      </c>
      <c r="BX101" s="203">
        <f t="shared" si="65"/>
        <v>0</v>
      </c>
      <c r="BY101" s="203">
        <f t="shared" si="65"/>
        <v>0</v>
      </c>
      <c r="BZ101" s="203">
        <f t="shared" si="65"/>
        <v>0</v>
      </c>
      <c r="CA101" s="203">
        <f t="shared" si="65"/>
        <v>0</v>
      </c>
      <c r="CB101" s="203">
        <f t="shared" si="65"/>
        <v>0</v>
      </c>
      <c r="CC101" s="203">
        <f t="shared" si="65"/>
        <v>0</v>
      </c>
      <c r="CD101" s="155"/>
    </row>
    <row r="102" spans="1:82" ht="25.5" hidden="1" x14ac:dyDescent="0.2">
      <c r="A102" s="77" t="s">
        <v>1</v>
      </c>
      <c r="B102" s="80" t="s">
        <v>922</v>
      </c>
      <c r="C102" s="93"/>
      <c r="D102" s="92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  <c r="BE102" s="106"/>
      <c r="BF102" s="106"/>
      <c r="BG102" s="106"/>
      <c r="BH102" s="106"/>
      <c r="BI102" s="106"/>
      <c r="BJ102" s="106"/>
      <c r="BK102" s="106"/>
      <c r="BL102" s="106"/>
      <c r="BM102" s="106"/>
      <c r="BN102" s="106"/>
      <c r="BO102" s="106"/>
      <c r="BP102" s="106"/>
      <c r="BQ102" s="106"/>
      <c r="BR102" s="106"/>
      <c r="BS102" s="106"/>
      <c r="BT102" s="106"/>
      <c r="BU102" s="106"/>
      <c r="BV102" s="106"/>
      <c r="BW102" s="106"/>
      <c r="BX102" s="106"/>
      <c r="BY102" s="106"/>
      <c r="BZ102" s="106"/>
      <c r="CA102" s="106"/>
      <c r="CB102" s="106"/>
      <c r="CC102" s="106"/>
      <c r="CD102" s="92"/>
    </row>
    <row r="103" spans="1:82" ht="25.5" hidden="1" x14ac:dyDescent="0.2">
      <c r="A103" s="77" t="s">
        <v>1</v>
      </c>
      <c r="B103" s="80" t="s">
        <v>922</v>
      </c>
      <c r="C103" s="93"/>
      <c r="D103" s="92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  <c r="BE103" s="106"/>
      <c r="BF103" s="106"/>
      <c r="BG103" s="106"/>
      <c r="BH103" s="106"/>
      <c r="BI103" s="106"/>
      <c r="BJ103" s="106"/>
      <c r="BK103" s="106"/>
      <c r="BL103" s="106"/>
      <c r="BM103" s="106"/>
      <c r="BN103" s="106"/>
      <c r="BO103" s="106"/>
      <c r="BP103" s="106"/>
      <c r="BQ103" s="106"/>
      <c r="BR103" s="106"/>
      <c r="BS103" s="106"/>
      <c r="BT103" s="106"/>
      <c r="BU103" s="106"/>
      <c r="BV103" s="106"/>
      <c r="BW103" s="106"/>
      <c r="BX103" s="106"/>
      <c r="BY103" s="106"/>
      <c r="BZ103" s="106"/>
      <c r="CA103" s="106"/>
      <c r="CB103" s="106"/>
      <c r="CC103" s="106"/>
      <c r="CD103" s="92"/>
    </row>
    <row r="104" spans="1:82" hidden="1" x14ac:dyDescent="0.2">
      <c r="A104" s="77" t="s">
        <v>85</v>
      </c>
      <c r="B104" s="78" t="s">
        <v>85</v>
      </c>
      <c r="C104" s="93"/>
      <c r="D104" s="92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  <c r="BH104" s="106"/>
      <c r="BI104" s="106"/>
      <c r="BJ104" s="106"/>
      <c r="BK104" s="106"/>
      <c r="BL104" s="106"/>
      <c r="BM104" s="106"/>
      <c r="BN104" s="106"/>
      <c r="BO104" s="106"/>
      <c r="BP104" s="106"/>
      <c r="BQ104" s="106"/>
      <c r="BR104" s="106"/>
      <c r="BS104" s="106"/>
      <c r="BT104" s="106"/>
      <c r="BU104" s="106"/>
      <c r="BV104" s="106"/>
      <c r="BW104" s="106"/>
      <c r="BX104" s="106"/>
      <c r="BY104" s="106"/>
      <c r="BZ104" s="106"/>
      <c r="CA104" s="106"/>
      <c r="CB104" s="106"/>
      <c r="CC104" s="106"/>
      <c r="CD104" s="92"/>
    </row>
    <row r="105" spans="1:82" ht="39" customHeight="1" x14ac:dyDescent="0.2">
      <c r="A105" s="81" t="s">
        <v>727</v>
      </c>
      <c r="B105" s="82" t="s">
        <v>3</v>
      </c>
      <c r="C105" s="174" t="s">
        <v>36</v>
      </c>
      <c r="D105" s="147"/>
      <c r="E105" s="202">
        <f t="shared" ref="E105:R105" si="66">E106+E110+E114+E118+E122+E126+E130+E134</f>
        <v>0</v>
      </c>
      <c r="F105" s="202">
        <f t="shared" si="66"/>
        <v>0</v>
      </c>
      <c r="G105" s="202">
        <f t="shared" si="66"/>
        <v>0</v>
      </c>
      <c r="H105" s="202">
        <f t="shared" si="66"/>
        <v>0</v>
      </c>
      <c r="I105" s="202">
        <f t="shared" si="66"/>
        <v>0</v>
      </c>
      <c r="J105" s="202">
        <f t="shared" si="66"/>
        <v>0</v>
      </c>
      <c r="K105" s="202">
        <f t="shared" si="66"/>
        <v>4648</v>
      </c>
      <c r="L105" s="202">
        <f t="shared" si="66"/>
        <v>0</v>
      </c>
      <c r="M105" s="202">
        <f t="shared" si="66"/>
        <v>0</v>
      </c>
      <c r="N105" s="202">
        <f t="shared" si="66"/>
        <v>0</v>
      </c>
      <c r="O105" s="202">
        <f t="shared" si="66"/>
        <v>0</v>
      </c>
      <c r="P105" s="202">
        <f t="shared" si="66"/>
        <v>0</v>
      </c>
      <c r="Q105" s="202">
        <f t="shared" si="66"/>
        <v>0</v>
      </c>
      <c r="R105" s="202">
        <f t="shared" si="66"/>
        <v>0</v>
      </c>
      <c r="S105" s="202">
        <f t="shared" ref="S105:AX105" si="67">S106+S110+S114+S118+S122+S126+S130+S134</f>
        <v>0</v>
      </c>
      <c r="T105" s="202">
        <f t="shared" si="67"/>
        <v>0</v>
      </c>
      <c r="U105" s="202">
        <f t="shared" si="67"/>
        <v>0</v>
      </c>
      <c r="V105" s="202">
        <f t="shared" si="67"/>
        <v>0</v>
      </c>
      <c r="W105" s="202">
        <f t="shared" si="67"/>
        <v>0</v>
      </c>
      <c r="X105" s="202">
        <f t="shared" si="67"/>
        <v>0</v>
      </c>
      <c r="Y105" s="202">
        <f t="shared" si="67"/>
        <v>0</v>
      </c>
      <c r="Z105" s="202">
        <f t="shared" si="67"/>
        <v>0</v>
      </c>
      <c r="AA105" s="202">
        <f t="shared" si="67"/>
        <v>0</v>
      </c>
      <c r="AB105" s="202">
        <f t="shared" si="67"/>
        <v>0</v>
      </c>
      <c r="AC105" s="202">
        <f t="shared" si="67"/>
        <v>0</v>
      </c>
      <c r="AD105" s="202">
        <f t="shared" si="67"/>
        <v>0</v>
      </c>
      <c r="AE105" s="202">
        <f t="shared" si="67"/>
        <v>0</v>
      </c>
      <c r="AF105" s="202">
        <f t="shared" si="67"/>
        <v>0</v>
      </c>
      <c r="AG105" s="202">
        <f t="shared" si="67"/>
        <v>0</v>
      </c>
      <c r="AH105" s="202">
        <f t="shared" si="67"/>
        <v>0</v>
      </c>
      <c r="AI105" s="202">
        <f t="shared" si="67"/>
        <v>0</v>
      </c>
      <c r="AJ105" s="202">
        <f t="shared" si="67"/>
        <v>0</v>
      </c>
      <c r="AK105" s="202">
        <f t="shared" si="67"/>
        <v>0</v>
      </c>
      <c r="AL105" s="202">
        <f t="shared" si="67"/>
        <v>0</v>
      </c>
      <c r="AM105" s="202">
        <f t="shared" si="67"/>
        <v>4648</v>
      </c>
      <c r="AN105" s="202">
        <f t="shared" si="67"/>
        <v>0</v>
      </c>
      <c r="AO105" s="202">
        <f t="shared" si="67"/>
        <v>0</v>
      </c>
      <c r="AP105" s="202">
        <f t="shared" si="67"/>
        <v>0</v>
      </c>
      <c r="AQ105" s="202">
        <f t="shared" si="67"/>
        <v>0</v>
      </c>
      <c r="AR105" s="202">
        <f t="shared" si="67"/>
        <v>0</v>
      </c>
      <c r="AS105" s="202">
        <f t="shared" si="67"/>
        <v>0</v>
      </c>
      <c r="AT105" s="202">
        <f t="shared" si="67"/>
        <v>0</v>
      </c>
      <c r="AU105" s="202">
        <f t="shared" si="67"/>
        <v>0</v>
      </c>
      <c r="AV105" s="202">
        <f t="shared" si="67"/>
        <v>0</v>
      </c>
      <c r="AW105" s="202">
        <f t="shared" si="67"/>
        <v>0</v>
      </c>
      <c r="AX105" s="202">
        <f t="shared" si="67"/>
        <v>0</v>
      </c>
      <c r="AY105" s="202">
        <f t="shared" ref="AY105:CC105" si="68">AY106+AY110+AY114+AY118+AY122+AY126+AY130+AY134</f>
        <v>0</v>
      </c>
      <c r="AZ105" s="202">
        <f t="shared" si="68"/>
        <v>0</v>
      </c>
      <c r="BA105" s="202">
        <f t="shared" si="68"/>
        <v>0</v>
      </c>
      <c r="BB105" s="202">
        <f t="shared" si="68"/>
        <v>0</v>
      </c>
      <c r="BC105" s="202">
        <f t="shared" si="68"/>
        <v>0</v>
      </c>
      <c r="BD105" s="202">
        <f t="shared" si="68"/>
        <v>0</v>
      </c>
      <c r="BE105" s="202">
        <f t="shared" si="68"/>
        <v>0</v>
      </c>
      <c r="BF105" s="202">
        <f t="shared" si="68"/>
        <v>0</v>
      </c>
      <c r="BG105" s="202">
        <f t="shared" si="68"/>
        <v>0</v>
      </c>
      <c r="BH105" s="202">
        <f t="shared" si="68"/>
        <v>0</v>
      </c>
      <c r="BI105" s="202">
        <f t="shared" si="68"/>
        <v>0</v>
      </c>
      <c r="BJ105" s="202">
        <f t="shared" si="68"/>
        <v>0</v>
      </c>
      <c r="BK105" s="202">
        <f t="shared" si="68"/>
        <v>0</v>
      </c>
      <c r="BL105" s="202">
        <f t="shared" si="68"/>
        <v>0</v>
      </c>
      <c r="BM105" s="202">
        <f t="shared" si="68"/>
        <v>0</v>
      </c>
      <c r="BN105" s="202">
        <f t="shared" si="68"/>
        <v>0</v>
      </c>
      <c r="BO105" s="202">
        <f t="shared" si="68"/>
        <v>0</v>
      </c>
      <c r="BP105" s="202">
        <f t="shared" si="68"/>
        <v>0</v>
      </c>
      <c r="BQ105" s="202">
        <f t="shared" si="68"/>
        <v>0</v>
      </c>
      <c r="BR105" s="202">
        <f t="shared" si="68"/>
        <v>0</v>
      </c>
      <c r="BS105" s="202">
        <f t="shared" si="68"/>
        <v>0</v>
      </c>
      <c r="BT105" s="202">
        <f t="shared" si="68"/>
        <v>0</v>
      </c>
      <c r="BU105" s="202">
        <f t="shared" si="68"/>
        <v>0</v>
      </c>
      <c r="BV105" s="202">
        <f t="shared" si="68"/>
        <v>0</v>
      </c>
      <c r="BW105" s="202">
        <f t="shared" si="68"/>
        <v>0</v>
      </c>
      <c r="BX105" s="202">
        <f t="shared" si="68"/>
        <v>0</v>
      </c>
      <c r="BY105" s="202">
        <f t="shared" si="68"/>
        <v>0</v>
      </c>
      <c r="BZ105" s="202">
        <f t="shared" si="68"/>
        <v>0</v>
      </c>
      <c r="CA105" s="202">
        <f t="shared" si="68"/>
        <v>0</v>
      </c>
      <c r="CB105" s="202">
        <f t="shared" si="68"/>
        <v>0</v>
      </c>
      <c r="CC105" s="202">
        <f t="shared" si="68"/>
        <v>0</v>
      </c>
      <c r="CD105" s="147"/>
    </row>
    <row r="106" spans="1:82" ht="25.5" hidden="1" x14ac:dyDescent="0.2">
      <c r="A106" s="83" t="s">
        <v>729</v>
      </c>
      <c r="B106" s="84" t="s">
        <v>4</v>
      </c>
      <c r="C106" s="175" t="s">
        <v>36</v>
      </c>
      <c r="D106" s="155"/>
      <c r="E106" s="203">
        <f t="shared" ref="E106:R106" si="69">SUM(E107:E109)</f>
        <v>0</v>
      </c>
      <c r="F106" s="203">
        <f t="shared" si="69"/>
        <v>0</v>
      </c>
      <c r="G106" s="203">
        <f t="shared" si="69"/>
        <v>0</v>
      </c>
      <c r="H106" s="203">
        <f t="shared" si="69"/>
        <v>0</v>
      </c>
      <c r="I106" s="203">
        <f t="shared" si="69"/>
        <v>0</v>
      </c>
      <c r="J106" s="203">
        <f t="shared" si="69"/>
        <v>0</v>
      </c>
      <c r="K106" s="203">
        <f t="shared" si="69"/>
        <v>0</v>
      </c>
      <c r="L106" s="203">
        <f t="shared" si="69"/>
        <v>0</v>
      </c>
      <c r="M106" s="203">
        <f t="shared" si="69"/>
        <v>0</v>
      </c>
      <c r="N106" s="203">
        <f t="shared" si="69"/>
        <v>0</v>
      </c>
      <c r="O106" s="203">
        <f t="shared" si="69"/>
        <v>0</v>
      </c>
      <c r="P106" s="203">
        <f t="shared" si="69"/>
        <v>0</v>
      </c>
      <c r="Q106" s="203">
        <f t="shared" si="69"/>
        <v>0</v>
      </c>
      <c r="R106" s="203">
        <f t="shared" si="69"/>
        <v>0</v>
      </c>
      <c r="S106" s="203">
        <f t="shared" ref="S106:AX106" si="70">SUM(S107:S109)</f>
        <v>0</v>
      </c>
      <c r="T106" s="203">
        <f t="shared" si="70"/>
        <v>0</v>
      </c>
      <c r="U106" s="203">
        <f t="shared" si="70"/>
        <v>0</v>
      </c>
      <c r="V106" s="203">
        <f t="shared" si="70"/>
        <v>0</v>
      </c>
      <c r="W106" s="203">
        <f t="shared" si="70"/>
        <v>0</v>
      </c>
      <c r="X106" s="203">
        <f t="shared" si="70"/>
        <v>0</v>
      </c>
      <c r="Y106" s="203">
        <f t="shared" si="70"/>
        <v>0</v>
      </c>
      <c r="Z106" s="203">
        <f t="shared" si="70"/>
        <v>0</v>
      </c>
      <c r="AA106" s="203">
        <f t="shared" si="70"/>
        <v>0</v>
      </c>
      <c r="AB106" s="203">
        <f t="shared" si="70"/>
        <v>0</v>
      </c>
      <c r="AC106" s="203">
        <f t="shared" si="70"/>
        <v>0</v>
      </c>
      <c r="AD106" s="203">
        <f t="shared" si="70"/>
        <v>0</v>
      </c>
      <c r="AE106" s="203">
        <f t="shared" si="70"/>
        <v>0</v>
      </c>
      <c r="AF106" s="203">
        <f t="shared" si="70"/>
        <v>0</v>
      </c>
      <c r="AG106" s="203">
        <f t="shared" si="70"/>
        <v>0</v>
      </c>
      <c r="AH106" s="203">
        <f t="shared" si="70"/>
        <v>0</v>
      </c>
      <c r="AI106" s="203">
        <f t="shared" si="70"/>
        <v>0</v>
      </c>
      <c r="AJ106" s="203">
        <f t="shared" si="70"/>
        <v>0</v>
      </c>
      <c r="AK106" s="203">
        <f t="shared" si="70"/>
        <v>0</v>
      </c>
      <c r="AL106" s="203">
        <f t="shared" si="70"/>
        <v>0</v>
      </c>
      <c r="AM106" s="203">
        <f t="shared" si="70"/>
        <v>0</v>
      </c>
      <c r="AN106" s="203">
        <f t="shared" si="70"/>
        <v>0</v>
      </c>
      <c r="AO106" s="203">
        <f t="shared" si="70"/>
        <v>0</v>
      </c>
      <c r="AP106" s="203">
        <f t="shared" si="70"/>
        <v>0</v>
      </c>
      <c r="AQ106" s="203">
        <f t="shared" si="70"/>
        <v>0</v>
      </c>
      <c r="AR106" s="203">
        <f t="shared" si="70"/>
        <v>0</v>
      </c>
      <c r="AS106" s="203">
        <f t="shared" si="70"/>
        <v>0</v>
      </c>
      <c r="AT106" s="203">
        <f t="shared" si="70"/>
        <v>0</v>
      </c>
      <c r="AU106" s="203">
        <f t="shared" si="70"/>
        <v>0</v>
      </c>
      <c r="AV106" s="203">
        <f t="shared" si="70"/>
        <v>0</v>
      </c>
      <c r="AW106" s="203">
        <f t="shared" si="70"/>
        <v>0</v>
      </c>
      <c r="AX106" s="203">
        <f t="shared" si="70"/>
        <v>0</v>
      </c>
      <c r="AY106" s="203">
        <f t="shared" ref="AY106:CC106" si="71">SUM(AY107:AY109)</f>
        <v>0</v>
      </c>
      <c r="AZ106" s="203">
        <f t="shared" si="71"/>
        <v>0</v>
      </c>
      <c r="BA106" s="203">
        <f t="shared" si="71"/>
        <v>0</v>
      </c>
      <c r="BB106" s="203">
        <f t="shared" si="71"/>
        <v>0</v>
      </c>
      <c r="BC106" s="203">
        <f t="shared" si="71"/>
        <v>0</v>
      </c>
      <c r="BD106" s="203">
        <f t="shared" si="71"/>
        <v>0</v>
      </c>
      <c r="BE106" s="203">
        <f t="shared" si="71"/>
        <v>0</v>
      </c>
      <c r="BF106" s="203">
        <f t="shared" si="71"/>
        <v>0</v>
      </c>
      <c r="BG106" s="203">
        <f t="shared" si="71"/>
        <v>0</v>
      </c>
      <c r="BH106" s="203">
        <f t="shared" si="71"/>
        <v>0</v>
      </c>
      <c r="BI106" s="203">
        <f t="shared" si="71"/>
        <v>0</v>
      </c>
      <c r="BJ106" s="203">
        <f t="shared" si="71"/>
        <v>0</v>
      </c>
      <c r="BK106" s="203">
        <f t="shared" si="71"/>
        <v>0</v>
      </c>
      <c r="BL106" s="203">
        <f t="shared" si="71"/>
        <v>0</v>
      </c>
      <c r="BM106" s="203">
        <f t="shared" si="71"/>
        <v>0</v>
      </c>
      <c r="BN106" s="203">
        <f t="shared" si="71"/>
        <v>0</v>
      </c>
      <c r="BO106" s="203">
        <f t="shared" si="71"/>
        <v>0</v>
      </c>
      <c r="BP106" s="203">
        <f t="shared" si="71"/>
        <v>0</v>
      </c>
      <c r="BQ106" s="203">
        <f t="shared" si="71"/>
        <v>0</v>
      </c>
      <c r="BR106" s="203">
        <f t="shared" si="71"/>
        <v>0</v>
      </c>
      <c r="BS106" s="203">
        <f t="shared" si="71"/>
        <v>0</v>
      </c>
      <c r="BT106" s="203">
        <f t="shared" si="71"/>
        <v>0</v>
      </c>
      <c r="BU106" s="203">
        <f t="shared" si="71"/>
        <v>0</v>
      </c>
      <c r="BV106" s="203">
        <f t="shared" si="71"/>
        <v>0</v>
      </c>
      <c r="BW106" s="203">
        <f t="shared" si="71"/>
        <v>0</v>
      </c>
      <c r="BX106" s="203">
        <f t="shared" si="71"/>
        <v>0</v>
      </c>
      <c r="BY106" s="203">
        <f t="shared" si="71"/>
        <v>0</v>
      </c>
      <c r="BZ106" s="203">
        <f t="shared" si="71"/>
        <v>0</v>
      </c>
      <c r="CA106" s="203">
        <f t="shared" si="71"/>
        <v>0</v>
      </c>
      <c r="CB106" s="203">
        <f t="shared" si="71"/>
        <v>0</v>
      </c>
      <c r="CC106" s="203">
        <f t="shared" si="71"/>
        <v>0</v>
      </c>
      <c r="CD106" s="155"/>
    </row>
    <row r="107" spans="1:82" ht="25.5" hidden="1" x14ac:dyDescent="0.2">
      <c r="A107" s="77" t="s">
        <v>729</v>
      </c>
      <c r="B107" s="80" t="s">
        <v>922</v>
      </c>
      <c r="C107" s="93"/>
      <c r="D107" s="92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  <c r="BH107" s="106"/>
      <c r="BI107" s="106"/>
      <c r="BJ107" s="106"/>
      <c r="BK107" s="106"/>
      <c r="BL107" s="106"/>
      <c r="BM107" s="106"/>
      <c r="BN107" s="106"/>
      <c r="BO107" s="106"/>
      <c r="BP107" s="106"/>
      <c r="BQ107" s="106"/>
      <c r="BR107" s="106"/>
      <c r="BS107" s="106"/>
      <c r="BT107" s="106"/>
      <c r="BU107" s="106"/>
      <c r="BV107" s="106"/>
      <c r="BW107" s="106"/>
      <c r="BX107" s="106"/>
      <c r="BY107" s="106"/>
      <c r="BZ107" s="106"/>
      <c r="CA107" s="106"/>
      <c r="CB107" s="106"/>
      <c r="CC107" s="106"/>
      <c r="CD107" s="92"/>
    </row>
    <row r="108" spans="1:82" ht="25.5" hidden="1" x14ac:dyDescent="0.2">
      <c r="A108" s="77" t="s">
        <v>729</v>
      </c>
      <c r="B108" s="80" t="s">
        <v>922</v>
      </c>
      <c r="C108" s="93"/>
      <c r="D108" s="92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  <c r="BH108" s="106"/>
      <c r="BI108" s="106"/>
      <c r="BJ108" s="106"/>
      <c r="BK108" s="106"/>
      <c r="BL108" s="106"/>
      <c r="BM108" s="106"/>
      <c r="BN108" s="106"/>
      <c r="BO108" s="106"/>
      <c r="BP108" s="106"/>
      <c r="BQ108" s="106"/>
      <c r="BR108" s="106"/>
      <c r="BS108" s="106"/>
      <c r="BT108" s="106"/>
      <c r="BU108" s="106"/>
      <c r="BV108" s="106"/>
      <c r="BW108" s="106"/>
      <c r="BX108" s="106"/>
      <c r="BY108" s="106"/>
      <c r="BZ108" s="106"/>
      <c r="CA108" s="106"/>
      <c r="CB108" s="106"/>
      <c r="CC108" s="106"/>
      <c r="CD108" s="92"/>
    </row>
    <row r="109" spans="1:82" hidden="1" x14ac:dyDescent="0.2">
      <c r="A109" s="77" t="s">
        <v>85</v>
      </c>
      <c r="B109" s="78" t="s">
        <v>85</v>
      </c>
      <c r="C109" s="93"/>
      <c r="D109" s="92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  <c r="BH109" s="106"/>
      <c r="BI109" s="106"/>
      <c r="BJ109" s="106"/>
      <c r="BK109" s="106"/>
      <c r="BL109" s="106"/>
      <c r="BM109" s="106"/>
      <c r="BN109" s="106"/>
      <c r="BO109" s="106"/>
      <c r="BP109" s="106"/>
      <c r="BQ109" s="106"/>
      <c r="BR109" s="106"/>
      <c r="BS109" s="106"/>
      <c r="BT109" s="106"/>
      <c r="BU109" s="106"/>
      <c r="BV109" s="106"/>
      <c r="BW109" s="106"/>
      <c r="BX109" s="106"/>
      <c r="BY109" s="106"/>
      <c r="BZ109" s="106"/>
      <c r="CA109" s="106"/>
      <c r="CB109" s="106"/>
      <c r="CC109" s="106"/>
      <c r="CD109" s="92"/>
    </row>
    <row r="110" spans="1:82" ht="39.6" hidden="1" customHeight="1" x14ac:dyDescent="0.2">
      <c r="A110" s="83" t="s">
        <v>732</v>
      </c>
      <c r="B110" s="84" t="s">
        <v>5</v>
      </c>
      <c r="C110" s="175" t="s">
        <v>36</v>
      </c>
      <c r="D110" s="155"/>
      <c r="E110" s="203">
        <f t="shared" ref="E110:R110" si="72">SUM(E111:E113)</f>
        <v>0</v>
      </c>
      <c r="F110" s="203">
        <f t="shared" si="72"/>
        <v>0</v>
      </c>
      <c r="G110" s="203">
        <f t="shared" si="72"/>
        <v>0</v>
      </c>
      <c r="H110" s="203">
        <f t="shared" si="72"/>
        <v>0</v>
      </c>
      <c r="I110" s="203">
        <f t="shared" si="72"/>
        <v>0</v>
      </c>
      <c r="J110" s="203">
        <f t="shared" si="72"/>
        <v>0</v>
      </c>
      <c r="K110" s="203">
        <f t="shared" si="72"/>
        <v>0</v>
      </c>
      <c r="L110" s="203">
        <f t="shared" si="72"/>
        <v>0</v>
      </c>
      <c r="M110" s="203">
        <f t="shared" si="72"/>
        <v>0</v>
      </c>
      <c r="N110" s="203">
        <f t="shared" si="72"/>
        <v>0</v>
      </c>
      <c r="O110" s="203">
        <f t="shared" si="72"/>
        <v>0</v>
      </c>
      <c r="P110" s="203">
        <f t="shared" si="72"/>
        <v>0</v>
      </c>
      <c r="Q110" s="203">
        <f t="shared" si="72"/>
        <v>0</v>
      </c>
      <c r="R110" s="203">
        <f t="shared" si="72"/>
        <v>0</v>
      </c>
      <c r="S110" s="203">
        <f t="shared" ref="S110:AX110" si="73">SUM(S111:S113)</f>
        <v>0</v>
      </c>
      <c r="T110" s="203">
        <f t="shared" si="73"/>
        <v>0</v>
      </c>
      <c r="U110" s="203">
        <f t="shared" si="73"/>
        <v>0</v>
      </c>
      <c r="V110" s="203">
        <f t="shared" si="73"/>
        <v>0</v>
      </c>
      <c r="W110" s="203">
        <f t="shared" si="73"/>
        <v>0</v>
      </c>
      <c r="X110" s="203">
        <f t="shared" si="73"/>
        <v>0</v>
      </c>
      <c r="Y110" s="203">
        <f t="shared" si="73"/>
        <v>0</v>
      </c>
      <c r="Z110" s="203">
        <f t="shared" si="73"/>
        <v>0</v>
      </c>
      <c r="AA110" s="203">
        <f t="shared" si="73"/>
        <v>0</v>
      </c>
      <c r="AB110" s="203">
        <f t="shared" si="73"/>
        <v>0</v>
      </c>
      <c r="AC110" s="203">
        <f t="shared" si="73"/>
        <v>0</v>
      </c>
      <c r="AD110" s="203">
        <f t="shared" si="73"/>
        <v>0</v>
      </c>
      <c r="AE110" s="203">
        <f t="shared" si="73"/>
        <v>0</v>
      </c>
      <c r="AF110" s="203">
        <f t="shared" si="73"/>
        <v>0</v>
      </c>
      <c r="AG110" s="203">
        <f t="shared" si="73"/>
        <v>0</v>
      </c>
      <c r="AH110" s="203">
        <f t="shared" si="73"/>
        <v>0</v>
      </c>
      <c r="AI110" s="203">
        <f t="shared" si="73"/>
        <v>0</v>
      </c>
      <c r="AJ110" s="203">
        <f t="shared" si="73"/>
        <v>0</v>
      </c>
      <c r="AK110" s="203">
        <f t="shared" si="73"/>
        <v>0</v>
      </c>
      <c r="AL110" s="203">
        <f t="shared" si="73"/>
        <v>0</v>
      </c>
      <c r="AM110" s="203">
        <f t="shared" si="73"/>
        <v>0</v>
      </c>
      <c r="AN110" s="203">
        <f t="shared" si="73"/>
        <v>0</v>
      </c>
      <c r="AO110" s="203">
        <f t="shared" si="73"/>
        <v>0</v>
      </c>
      <c r="AP110" s="203">
        <f t="shared" si="73"/>
        <v>0</v>
      </c>
      <c r="AQ110" s="203">
        <f t="shared" si="73"/>
        <v>0</v>
      </c>
      <c r="AR110" s="203">
        <f t="shared" si="73"/>
        <v>0</v>
      </c>
      <c r="AS110" s="203">
        <f t="shared" si="73"/>
        <v>0</v>
      </c>
      <c r="AT110" s="203">
        <f t="shared" si="73"/>
        <v>0</v>
      </c>
      <c r="AU110" s="203">
        <f t="shared" si="73"/>
        <v>0</v>
      </c>
      <c r="AV110" s="203">
        <f t="shared" si="73"/>
        <v>0</v>
      </c>
      <c r="AW110" s="203">
        <f t="shared" si="73"/>
        <v>0</v>
      </c>
      <c r="AX110" s="203">
        <f t="shared" si="73"/>
        <v>0</v>
      </c>
      <c r="AY110" s="203">
        <f t="shared" ref="AY110:CC110" si="74">SUM(AY111:AY113)</f>
        <v>0</v>
      </c>
      <c r="AZ110" s="203">
        <f t="shared" si="74"/>
        <v>0</v>
      </c>
      <c r="BA110" s="203">
        <f t="shared" si="74"/>
        <v>0</v>
      </c>
      <c r="BB110" s="203">
        <f t="shared" si="74"/>
        <v>0</v>
      </c>
      <c r="BC110" s="203">
        <f t="shared" si="74"/>
        <v>0</v>
      </c>
      <c r="BD110" s="203">
        <f t="shared" si="74"/>
        <v>0</v>
      </c>
      <c r="BE110" s="203">
        <f t="shared" si="74"/>
        <v>0</v>
      </c>
      <c r="BF110" s="203">
        <f t="shared" si="74"/>
        <v>0</v>
      </c>
      <c r="BG110" s="203">
        <f t="shared" si="74"/>
        <v>0</v>
      </c>
      <c r="BH110" s="203">
        <f t="shared" si="74"/>
        <v>0</v>
      </c>
      <c r="BI110" s="203">
        <f t="shared" si="74"/>
        <v>0</v>
      </c>
      <c r="BJ110" s="203">
        <f t="shared" si="74"/>
        <v>0</v>
      </c>
      <c r="BK110" s="203">
        <f t="shared" si="74"/>
        <v>0</v>
      </c>
      <c r="BL110" s="203">
        <f t="shared" si="74"/>
        <v>0</v>
      </c>
      <c r="BM110" s="203">
        <f t="shared" si="74"/>
        <v>0</v>
      </c>
      <c r="BN110" s="203">
        <f t="shared" si="74"/>
        <v>0</v>
      </c>
      <c r="BO110" s="203">
        <f t="shared" si="74"/>
        <v>0</v>
      </c>
      <c r="BP110" s="203">
        <f t="shared" si="74"/>
        <v>0</v>
      </c>
      <c r="BQ110" s="203">
        <f t="shared" si="74"/>
        <v>0</v>
      </c>
      <c r="BR110" s="203">
        <f t="shared" si="74"/>
        <v>0</v>
      </c>
      <c r="BS110" s="203">
        <f t="shared" si="74"/>
        <v>0</v>
      </c>
      <c r="BT110" s="203">
        <f t="shared" si="74"/>
        <v>0</v>
      </c>
      <c r="BU110" s="203">
        <f t="shared" si="74"/>
        <v>0</v>
      </c>
      <c r="BV110" s="203">
        <f t="shared" si="74"/>
        <v>0</v>
      </c>
      <c r="BW110" s="203">
        <f t="shared" si="74"/>
        <v>0</v>
      </c>
      <c r="BX110" s="203">
        <f t="shared" si="74"/>
        <v>0</v>
      </c>
      <c r="BY110" s="203">
        <f t="shared" si="74"/>
        <v>0</v>
      </c>
      <c r="BZ110" s="203">
        <f t="shared" si="74"/>
        <v>0</v>
      </c>
      <c r="CA110" s="203">
        <f t="shared" si="74"/>
        <v>0</v>
      </c>
      <c r="CB110" s="203">
        <f t="shared" si="74"/>
        <v>0</v>
      </c>
      <c r="CC110" s="203">
        <f t="shared" si="74"/>
        <v>0</v>
      </c>
      <c r="CD110" s="155"/>
    </row>
    <row r="111" spans="1:82" ht="25.5" hidden="1" x14ac:dyDescent="0.2">
      <c r="A111" s="77" t="s">
        <v>732</v>
      </c>
      <c r="B111" s="80" t="s">
        <v>922</v>
      </c>
      <c r="C111" s="93"/>
      <c r="D111" s="92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6"/>
      <c r="BK111" s="106"/>
      <c r="BL111" s="106"/>
      <c r="BM111" s="106"/>
      <c r="BN111" s="106"/>
      <c r="BO111" s="106"/>
      <c r="BP111" s="106"/>
      <c r="BQ111" s="106"/>
      <c r="BR111" s="106"/>
      <c r="BS111" s="106"/>
      <c r="BT111" s="106"/>
      <c r="BU111" s="106"/>
      <c r="BV111" s="106"/>
      <c r="BW111" s="106"/>
      <c r="BX111" s="106"/>
      <c r="BY111" s="106"/>
      <c r="BZ111" s="106"/>
      <c r="CA111" s="106"/>
      <c r="CB111" s="106"/>
      <c r="CC111" s="106"/>
      <c r="CD111" s="92"/>
    </row>
    <row r="112" spans="1:82" ht="25.5" hidden="1" x14ac:dyDescent="0.2">
      <c r="A112" s="77" t="s">
        <v>732</v>
      </c>
      <c r="B112" s="80" t="s">
        <v>922</v>
      </c>
      <c r="C112" s="93"/>
      <c r="D112" s="92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106"/>
      <c r="BI112" s="106"/>
      <c r="BJ112" s="106"/>
      <c r="BK112" s="106"/>
      <c r="BL112" s="106"/>
      <c r="BM112" s="106"/>
      <c r="BN112" s="106"/>
      <c r="BO112" s="106"/>
      <c r="BP112" s="106"/>
      <c r="BQ112" s="106"/>
      <c r="BR112" s="106"/>
      <c r="BS112" s="106"/>
      <c r="BT112" s="106"/>
      <c r="BU112" s="106"/>
      <c r="BV112" s="106"/>
      <c r="BW112" s="106"/>
      <c r="BX112" s="106"/>
      <c r="BY112" s="106"/>
      <c r="BZ112" s="106"/>
      <c r="CA112" s="106"/>
      <c r="CB112" s="106"/>
      <c r="CC112" s="106"/>
      <c r="CD112" s="92"/>
    </row>
    <row r="113" spans="1:82" hidden="1" x14ac:dyDescent="0.2">
      <c r="A113" s="77" t="s">
        <v>85</v>
      </c>
      <c r="B113" s="78" t="s">
        <v>85</v>
      </c>
      <c r="C113" s="93"/>
      <c r="D113" s="92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  <c r="BT113" s="106"/>
      <c r="BU113" s="106"/>
      <c r="BV113" s="106"/>
      <c r="BW113" s="106"/>
      <c r="BX113" s="106"/>
      <c r="BY113" s="106"/>
      <c r="BZ113" s="106"/>
      <c r="CA113" s="106"/>
      <c r="CB113" s="106"/>
      <c r="CC113" s="106"/>
      <c r="CD113" s="92"/>
    </row>
    <row r="114" spans="1:82" ht="38.25" hidden="1" x14ac:dyDescent="0.2">
      <c r="A114" s="83" t="s">
        <v>733</v>
      </c>
      <c r="B114" s="84" t="s">
        <v>6</v>
      </c>
      <c r="C114" s="175" t="s">
        <v>36</v>
      </c>
      <c r="D114" s="155"/>
      <c r="E114" s="203">
        <f t="shared" ref="E114:R114" si="75">SUM(E115:E117)</f>
        <v>0</v>
      </c>
      <c r="F114" s="203">
        <f t="shared" si="75"/>
        <v>0</v>
      </c>
      <c r="G114" s="203">
        <f t="shared" si="75"/>
        <v>0</v>
      </c>
      <c r="H114" s="203">
        <f t="shared" si="75"/>
        <v>0</v>
      </c>
      <c r="I114" s="203">
        <f t="shared" si="75"/>
        <v>0</v>
      </c>
      <c r="J114" s="203">
        <f t="shared" si="75"/>
        <v>0</v>
      </c>
      <c r="K114" s="203">
        <f t="shared" si="75"/>
        <v>0</v>
      </c>
      <c r="L114" s="203">
        <f t="shared" si="75"/>
        <v>0</v>
      </c>
      <c r="M114" s="203">
        <f t="shared" si="75"/>
        <v>0</v>
      </c>
      <c r="N114" s="203">
        <f t="shared" si="75"/>
        <v>0</v>
      </c>
      <c r="O114" s="203">
        <f t="shared" si="75"/>
        <v>0</v>
      </c>
      <c r="P114" s="203">
        <f t="shared" si="75"/>
        <v>0</v>
      </c>
      <c r="Q114" s="203">
        <f t="shared" si="75"/>
        <v>0</v>
      </c>
      <c r="R114" s="203">
        <f t="shared" si="75"/>
        <v>0</v>
      </c>
      <c r="S114" s="203">
        <f t="shared" ref="S114:AX114" si="76">SUM(S115:S117)</f>
        <v>0</v>
      </c>
      <c r="T114" s="203">
        <f t="shared" si="76"/>
        <v>0</v>
      </c>
      <c r="U114" s="203">
        <f t="shared" si="76"/>
        <v>0</v>
      </c>
      <c r="V114" s="203">
        <f t="shared" si="76"/>
        <v>0</v>
      </c>
      <c r="W114" s="203">
        <f t="shared" si="76"/>
        <v>0</v>
      </c>
      <c r="X114" s="203">
        <f t="shared" si="76"/>
        <v>0</v>
      </c>
      <c r="Y114" s="203">
        <f t="shared" si="76"/>
        <v>0</v>
      </c>
      <c r="Z114" s="203">
        <f t="shared" si="76"/>
        <v>0</v>
      </c>
      <c r="AA114" s="203">
        <f t="shared" si="76"/>
        <v>0</v>
      </c>
      <c r="AB114" s="203">
        <f t="shared" si="76"/>
        <v>0</v>
      </c>
      <c r="AC114" s="203">
        <f t="shared" si="76"/>
        <v>0</v>
      </c>
      <c r="AD114" s="203">
        <f t="shared" si="76"/>
        <v>0</v>
      </c>
      <c r="AE114" s="203">
        <f t="shared" si="76"/>
        <v>0</v>
      </c>
      <c r="AF114" s="203">
        <f t="shared" si="76"/>
        <v>0</v>
      </c>
      <c r="AG114" s="203">
        <f t="shared" si="76"/>
        <v>0</v>
      </c>
      <c r="AH114" s="203">
        <f t="shared" si="76"/>
        <v>0</v>
      </c>
      <c r="AI114" s="203">
        <f t="shared" si="76"/>
        <v>0</v>
      </c>
      <c r="AJ114" s="203">
        <f t="shared" si="76"/>
        <v>0</v>
      </c>
      <c r="AK114" s="203">
        <f t="shared" si="76"/>
        <v>0</v>
      </c>
      <c r="AL114" s="203">
        <f t="shared" si="76"/>
        <v>0</v>
      </c>
      <c r="AM114" s="203">
        <f t="shared" si="76"/>
        <v>0</v>
      </c>
      <c r="AN114" s="203">
        <f t="shared" si="76"/>
        <v>0</v>
      </c>
      <c r="AO114" s="203">
        <f t="shared" si="76"/>
        <v>0</v>
      </c>
      <c r="AP114" s="203">
        <f t="shared" si="76"/>
        <v>0</v>
      </c>
      <c r="AQ114" s="203">
        <f t="shared" si="76"/>
        <v>0</v>
      </c>
      <c r="AR114" s="203">
        <f t="shared" si="76"/>
        <v>0</v>
      </c>
      <c r="AS114" s="203">
        <f t="shared" si="76"/>
        <v>0</v>
      </c>
      <c r="AT114" s="203">
        <f t="shared" si="76"/>
        <v>0</v>
      </c>
      <c r="AU114" s="203">
        <f t="shared" si="76"/>
        <v>0</v>
      </c>
      <c r="AV114" s="203">
        <f t="shared" si="76"/>
        <v>0</v>
      </c>
      <c r="AW114" s="203">
        <f t="shared" si="76"/>
        <v>0</v>
      </c>
      <c r="AX114" s="203">
        <f t="shared" si="76"/>
        <v>0</v>
      </c>
      <c r="AY114" s="203">
        <f t="shared" ref="AY114:CC114" si="77">SUM(AY115:AY117)</f>
        <v>0</v>
      </c>
      <c r="AZ114" s="203">
        <f t="shared" si="77"/>
        <v>0</v>
      </c>
      <c r="BA114" s="203">
        <f t="shared" si="77"/>
        <v>0</v>
      </c>
      <c r="BB114" s="203">
        <f t="shared" si="77"/>
        <v>0</v>
      </c>
      <c r="BC114" s="203">
        <f t="shared" si="77"/>
        <v>0</v>
      </c>
      <c r="BD114" s="203">
        <f t="shared" si="77"/>
        <v>0</v>
      </c>
      <c r="BE114" s="203">
        <f t="shared" si="77"/>
        <v>0</v>
      </c>
      <c r="BF114" s="203">
        <f t="shared" si="77"/>
        <v>0</v>
      </c>
      <c r="BG114" s="203">
        <f t="shared" si="77"/>
        <v>0</v>
      </c>
      <c r="BH114" s="203">
        <f t="shared" si="77"/>
        <v>0</v>
      </c>
      <c r="BI114" s="203">
        <f t="shared" si="77"/>
        <v>0</v>
      </c>
      <c r="BJ114" s="203">
        <f t="shared" si="77"/>
        <v>0</v>
      </c>
      <c r="BK114" s="203">
        <f t="shared" si="77"/>
        <v>0</v>
      </c>
      <c r="BL114" s="203">
        <f t="shared" si="77"/>
        <v>0</v>
      </c>
      <c r="BM114" s="203">
        <f t="shared" si="77"/>
        <v>0</v>
      </c>
      <c r="BN114" s="203">
        <f t="shared" si="77"/>
        <v>0</v>
      </c>
      <c r="BO114" s="203">
        <f t="shared" si="77"/>
        <v>0</v>
      </c>
      <c r="BP114" s="203">
        <f t="shared" si="77"/>
        <v>0</v>
      </c>
      <c r="BQ114" s="203">
        <f t="shared" si="77"/>
        <v>0</v>
      </c>
      <c r="BR114" s="203">
        <f t="shared" si="77"/>
        <v>0</v>
      </c>
      <c r="BS114" s="203">
        <f t="shared" si="77"/>
        <v>0</v>
      </c>
      <c r="BT114" s="203">
        <f t="shared" si="77"/>
        <v>0</v>
      </c>
      <c r="BU114" s="203">
        <f t="shared" si="77"/>
        <v>0</v>
      </c>
      <c r="BV114" s="203">
        <f t="shared" si="77"/>
        <v>0</v>
      </c>
      <c r="BW114" s="203">
        <f t="shared" si="77"/>
        <v>0</v>
      </c>
      <c r="BX114" s="203">
        <f t="shared" si="77"/>
        <v>0</v>
      </c>
      <c r="BY114" s="203">
        <f t="shared" si="77"/>
        <v>0</v>
      </c>
      <c r="BZ114" s="203">
        <f t="shared" si="77"/>
        <v>0</v>
      </c>
      <c r="CA114" s="203">
        <f t="shared" si="77"/>
        <v>0</v>
      </c>
      <c r="CB114" s="203">
        <f t="shared" si="77"/>
        <v>0</v>
      </c>
      <c r="CC114" s="203">
        <f t="shared" si="77"/>
        <v>0</v>
      </c>
      <c r="CD114" s="155"/>
    </row>
    <row r="115" spans="1:82" ht="25.5" hidden="1" x14ac:dyDescent="0.2">
      <c r="A115" s="77" t="s">
        <v>733</v>
      </c>
      <c r="B115" s="80" t="s">
        <v>922</v>
      </c>
      <c r="C115" s="93"/>
      <c r="D115" s="92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106"/>
      <c r="BQ115" s="106"/>
      <c r="BR115" s="106"/>
      <c r="BS115" s="106"/>
      <c r="BT115" s="106"/>
      <c r="BU115" s="106"/>
      <c r="BV115" s="106"/>
      <c r="BW115" s="106"/>
      <c r="BX115" s="106"/>
      <c r="BY115" s="106"/>
      <c r="BZ115" s="106"/>
      <c r="CA115" s="106"/>
      <c r="CB115" s="106"/>
      <c r="CC115" s="106"/>
      <c r="CD115" s="92"/>
    </row>
    <row r="116" spans="1:82" ht="25.5" hidden="1" x14ac:dyDescent="0.2">
      <c r="A116" s="77" t="s">
        <v>733</v>
      </c>
      <c r="B116" s="80" t="s">
        <v>922</v>
      </c>
      <c r="C116" s="93"/>
      <c r="D116" s="92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106"/>
      <c r="BI116" s="106"/>
      <c r="BJ116" s="106"/>
      <c r="BK116" s="106"/>
      <c r="BL116" s="106"/>
      <c r="BM116" s="106"/>
      <c r="BN116" s="106"/>
      <c r="BO116" s="106"/>
      <c r="BP116" s="106"/>
      <c r="BQ116" s="106"/>
      <c r="BR116" s="106"/>
      <c r="BS116" s="106"/>
      <c r="BT116" s="106"/>
      <c r="BU116" s="106"/>
      <c r="BV116" s="106"/>
      <c r="BW116" s="106"/>
      <c r="BX116" s="106"/>
      <c r="BY116" s="106"/>
      <c r="BZ116" s="106"/>
      <c r="CA116" s="106"/>
      <c r="CB116" s="106"/>
      <c r="CC116" s="106"/>
      <c r="CD116" s="92"/>
    </row>
    <row r="117" spans="1:82" hidden="1" x14ac:dyDescent="0.2">
      <c r="A117" s="77" t="s">
        <v>85</v>
      </c>
      <c r="B117" s="78" t="s">
        <v>85</v>
      </c>
      <c r="C117" s="93"/>
      <c r="D117" s="92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6"/>
      <c r="BP117" s="106"/>
      <c r="BQ117" s="106"/>
      <c r="BR117" s="106"/>
      <c r="BS117" s="106"/>
      <c r="BT117" s="106"/>
      <c r="BU117" s="106"/>
      <c r="BV117" s="106"/>
      <c r="BW117" s="106"/>
      <c r="BX117" s="106"/>
      <c r="BY117" s="106"/>
      <c r="BZ117" s="106"/>
      <c r="CA117" s="106"/>
      <c r="CB117" s="106"/>
      <c r="CC117" s="106"/>
      <c r="CD117" s="92"/>
    </row>
    <row r="118" spans="1:82" ht="37.15" hidden="1" customHeight="1" x14ac:dyDescent="0.2">
      <c r="A118" s="83" t="s">
        <v>734</v>
      </c>
      <c r="B118" s="84" t="s">
        <v>7</v>
      </c>
      <c r="C118" s="175" t="s">
        <v>36</v>
      </c>
      <c r="D118" s="155"/>
      <c r="E118" s="203">
        <f t="shared" ref="E118:R118" si="78">SUM(E119:E121)</f>
        <v>0</v>
      </c>
      <c r="F118" s="203">
        <f t="shared" si="78"/>
        <v>0</v>
      </c>
      <c r="G118" s="203">
        <f t="shared" si="78"/>
        <v>0</v>
      </c>
      <c r="H118" s="203">
        <f t="shared" si="78"/>
        <v>0</v>
      </c>
      <c r="I118" s="203">
        <f t="shared" si="78"/>
        <v>0</v>
      </c>
      <c r="J118" s="203">
        <f t="shared" si="78"/>
        <v>0</v>
      </c>
      <c r="K118" s="203">
        <f t="shared" si="78"/>
        <v>0</v>
      </c>
      <c r="L118" s="203">
        <f t="shared" si="78"/>
        <v>0</v>
      </c>
      <c r="M118" s="203">
        <f t="shared" si="78"/>
        <v>0</v>
      </c>
      <c r="N118" s="203">
        <f t="shared" si="78"/>
        <v>0</v>
      </c>
      <c r="O118" s="203">
        <f t="shared" si="78"/>
        <v>0</v>
      </c>
      <c r="P118" s="203">
        <f t="shared" si="78"/>
        <v>0</v>
      </c>
      <c r="Q118" s="203">
        <f t="shared" si="78"/>
        <v>0</v>
      </c>
      <c r="R118" s="203">
        <f t="shared" si="78"/>
        <v>0</v>
      </c>
      <c r="S118" s="203">
        <f t="shared" ref="S118:AX118" si="79">SUM(S119:S121)</f>
        <v>0</v>
      </c>
      <c r="T118" s="203">
        <f t="shared" si="79"/>
        <v>0</v>
      </c>
      <c r="U118" s="203">
        <f t="shared" si="79"/>
        <v>0</v>
      </c>
      <c r="V118" s="203">
        <f t="shared" si="79"/>
        <v>0</v>
      </c>
      <c r="W118" s="203">
        <f t="shared" si="79"/>
        <v>0</v>
      </c>
      <c r="X118" s="203">
        <f t="shared" si="79"/>
        <v>0</v>
      </c>
      <c r="Y118" s="203">
        <f t="shared" si="79"/>
        <v>0</v>
      </c>
      <c r="Z118" s="203">
        <f t="shared" si="79"/>
        <v>0</v>
      </c>
      <c r="AA118" s="203">
        <f t="shared" si="79"/>
        <v>0</v>
      </c>
      <c r="AB118" s="203">
        <f t="shared" si="79"/>
        <v>0</v>
      </c>
      <c r="AC118" s="203">
        <f t="shared" si="79"/>
        <v>0</v>
      </c>
      <c r="AD118" s="203">
        <f t="shared" si="79"/>
        <v>0</v>
      </c>
      <c r="AE118" s="203">
        <f t="shared" si="79"/>
        <v>0</v>
      </c>
      <c r="AF118" s="203">
        <f t="shared" si="79"/>
        <v>0</v>
      </c>
      <c r="AG118" s="203">
        <f t="shared" si="79"/>
        <v>0</v>
      </c>
      <c r="AH118" s="203">
        <f t="shared" si="79"/>
        <v>0</v>
      </c>
      <c r="AI118" s="203">
        <f t="shared" si="79"/>
        <v>0</v>
      </c>
      <c r="AJ118" s="203">
        <f t="shared" si="79"/>
        <v>0</v>
      </c>
      <c r="AK118" s="203">
        <f t="shared" si="79"/>
        <v>0</v>
      </c>
      <c r="AL118" s="203">
        <f t="shared" si="79"/>
        <v>0</v>
      </c>
      <c r="AM118" s="203">
        <f t="shared" si="79"/>
        <v>0</v>
      </c>
      <c r="AN118" s="203">
        <f t="shared" si="79"/>
        <v>0</v>
      </c>
      <c r="AO118" s="203">
        <f t="shared" si="79"/>
        <v>0</v>
      </c>
      <c r="AP118" s="203">
        <f t="shared" si="79"/>
        <v>0</v>
      </c>
      <c r="AQ118" s="203">
        <f t="shared" si="79"/>
        <v>0</v>
      </c>
      <c r="AR118" s="203">
        <f t="shared" si="79"/>
        <v>0</v>
      </c>
      <c r="AS118" s="203">
        <f t="shared" si="79"/>
        <v>0</v>
      </c>
      <c r="AT118" s="203">
        <f t="shared" si="79"/>
        <v>0</v>
      </c>
      <c r="AU118" s="203">
        <f t="shared" si="79"/>
        <v>0</v>
      </c>
      <c r="AV118" s="203">
        <f t="shared" si="79"/>
        <v>0</v>
      </c>
      <c r="AW118" s="203">
        <f t="shared" si="79"/>
        <v>0</v>
      </c>
      <c r="AX118" s="203">
        <f t="shared" si="79"/>
        <v>0</v>
      </c>
      <c r="AY118" s="203">
        <f t="shared" ref="AY118:CC118" si="80">SUM(AY119:AY121)</f>
        <v>0</v>
      </c>
      <c r="AZ118" s="203">
        <f t="shared" si="80"/>
        <v>0</v>
      </c>
      <c r="BA118" s="203">
        <f t="shared" si="80"/>
        <v>0</v>
      </c>
      <c r="BB118" s="203">
        <f t="shared" si="80"/>
        <v>0</v>
      </c>
      <c r="BC118" s="203">
        <f t="shared" si="80"/>
        <v>0</v>
      </c>
      <c r="BD118" s="203">
        <f t="shared" si="80"/>
        <v>0</v>
      </c>
      <c r="BE118" s="203">
        <f t="shared" si="80"/>
        <v>0</v>
      </c>
      <c r="BF118" s="203">
        <f t="shared" si="80"/>
        <v>0</v>
      </c>
      <c r="BG118" s="203">
        <f t="shared" si="80"/>
        <v>0</v>
      </c>
      <c r="BH118" s="203">
        <f t="shared" si="80"/>
        <v>0</v>
      </c>
      <c r="BI118" s="203">
        <f t="shared" si="80"/>
        <v>0</v>
      </c>
      <c r="BJ118" s="203">
        <f t="shared" si="80"/>
        <v>0</v>
      </c>
      <c r="BK118" s="203">
        <f t="shared" si="80"/>
        <v>0</v>
      </c>
      <c r="BL118" s="203">
        <f t="shared" si="80"/>
        <v>0</v>
      </c>
      <c r="BM118" s="203">
        <f t="shared" si="80"/>
        <v>0</v>
      </c>
      <c r="BN118" s="203">
        <f t="shared" si="80"/>
        <v>0</v>
      </c>
      <c r="BO118" s="203">
        <f t="shared" si="80"/>
        <v>0</v>
      </c>
      <c r="BP118" s="203">
        <f t="shared" si="80"/>
        <v>0</v>
      </c>
      <c r="BQ118" s="203">
        <f t="shared" si="80"/>
        <v>0</v>
      </c>
      <c r="BR118" s="203">
        <f t="shared" si="80"/>
        <v>0</v>
      </c>
      <c r="BS118" s="203">
        <f t="shared" si="80"/>
        <v>0</v>
      </c>
      <c r="BT118" s="203">
        <f t="shared" si="80"/>
        <v>0</v>
      </c>
      <c r="BU118" s="203">
        <f t="shared" si="80"/>
        <v>0</v>
      </c>
      <c r="BV118" s="203">
        <f t="shared" si="80"/>
        <v>0</v>
      </c>
      <c r="BW118" s="203">
        <f t="shared" si="80"/>
        <v>0</v>
      </c>
      <c r="BX118" s="203">
        <f t="shared" si="80"/>
        <v>0</v>
      </c>
      <c r="BY118" s="203">
        <f t="shared" si="80"/>
        <v>0</v>
      </c>
      <c r="BZ118" s="203">
        <f t="shared" si="80"/>
        <v>0</v>
      </c>
      <c r="CA118" s="203">
        <f t="shared" si="80"/>
        <v>0</v>
      </c>
      <c r="CB118" s="203">
        <f t="shared" si="80"/>
        <v>0</v>
      </c>
      <c r="CC118" s="203">
        <f t="shared" si="80"/>
        <v>0</v>
      </c>
      <c r="CD118" s="155"/>
    </row>
    <row r="119" spans="1:82" ht="25.5" hidden="1" x14ac:dyDescent="0.2">
      <c r="A119" s="77" t="s">
        <v>734</v>
      </c>
      <c r="B119" s="80" t="s">
        <v>922</v>
      </c>
      <c r="C119" s="93"/>
      <c r="D119" s="92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  <c r="BE119" s="106"/>
      <c r="BF119" s="106"/>
      <c r="BG119" s="106"/>
      <c r="BH119" s="106"/>
      <c r="BI119" s="106"/>
      <c r="BJ119" s="106"/>
      <c r="BK119" s="106"/>
      <c r="BL119" s="106"/>
      <c r="BM119" s="106"/>
      <c r="BN119" s="106"/>
      <c r="BO119" s="106"/>
      <c r="BP119" s="106"/>
      <c r="BQ119" s="106"/>
      <c r="BR119" s="106"/>
      <c r="BS119" s="106"/>
      <c r="BT119" s="106"/>
      <c r="BU119" s="106"/>
      <c r="BV119" s="106"/>
      <c r="BW119" s="106"/>
      <c r="BX119" s="106"/>
      <c r="BY119" s="106"/>
      <c r="BZ119" s="106"/>
      <c r="CA119" s="106"/>
      <c r="CB119" s="106"/>
      <c r="CC119" s="106"/>
      <c r="CD119" s="92"/>
    </row>
    <row r="120" spans="1:82" ht="25.5" hidden="1" x14ac:dyDescent="0.2">
      <c r="A120" s="77" t="s">
        <v>734</v>
      </c>
      <c r="B120" s="80" t="s">
        <v>922</v>
      </c>
      <c r="C120" s="93"/>
      <c r="D120" s="92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06"/>
      <c r="AX120" s="106"/>
      <c r="AY120" s="106"/>
      <c r="AZ120" s="106"/>
      <c r="BA120" s="106"/>
      <c r="BB120" s="106"/>
      <c r="BC120" s="106"/>
      <c r="BD120" s="106"/>
      <c r="BE120" s="106"/>
      <c r="BF120" s="106"/>
      <c r="BG120" s="106"/>
      <c r="BH120" s="106"/>
      <c r="BI120" s="106"/>
      <c r="BJ120" s="106"/>
      <c r="BK120" s="106"/>
      <c r="BL120" s="106"/>
      <c r="BM120" s="106"/>
      <c r="BN120" s="106"/>
      <c r="BO120" s="106"/>
      <c r="BP120" s="106"/>
      <c r="BQ120" s="106"/>
      <c r="BR120" s="106"/>
      <c r="BS120" s="106"/>
      <c r="BT120" s="106"/>
      <c r="BU120" s="106"/>
      <c r="BV120" s="106"/>
      <c r="BW120" s="106"/>
      <c r="BX120" s="106"/>
      <c r="BY120" s="106"/>
      <c r="BZ120" s="106"/>
      <c r="CA120" s="106"/>
      <c r="CB120" s="106"/>
      <c r="CC120" s="106"/>
      <c r="CD120" s="92"/>
    </row>
    <row r="121" spans="1:82" hidden="1" x14ac:dyDescent="0.2">
      <c r="A121" s="77" t="s">
        <v>85</v>
      </c>
      <c r="B121" s="78" t="s">
        <v>85</v>
      </c>
      <c r="C121" s="93"/>
      <c r="D121" s="92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6"/>
      <c r="BN121" s="106"/>
      <c r="BO121" s="106"/>
      <c r="BP121" s="106"/>
      <c r="BQ121" s="106"/>
      <c r="BR121" s="106"/>
      <c r="BS121" s="106"/>
      <c r="BT121" s="106"/>
      <c r="BU121" s="106"/>
      <c r="BV121" s="106"/>
      <c r="BW121" s="106"/>
      <c r="BX121" s="106"/>
      <c r="BY121" s="106"/>
      <c r="BZ121" s="106"/>
      <c r="CA121" s="106"/>
      <c r="CB121" s="106"/>
      <c r="CC121" s="106"/>
      <c r="CD121" s="92"/>
    </row>
    <row r="122" spans="1:82" ht="49.9" customHeight="1" x14ac:dyDescent="0.2">
      <c r="A122" s="83" t="s">
        <v>735</v>
      </c>
      <c r="B122" s="84" t="s">
        <v>8</v>
      </c>
      <c r="C122" s="175" t="s">
        <v>36</v>
      </c>
      <c r="D122" s="155"/>
      <c r="E122" s="204">
        <f t="shared" ref="E122:R122" si="81">SUM(E123:E125)</f>
        <v>0</v>
      </c>
      <c r="F122" s="204">
        <f t="shared" si="81"/>
        <v>0</v>
      </c>
      <c r="G122" s="204">
        <f t="shared" si="81"/>
        <v>0</v>
      </c>
      <c r="H122" s="204">
        <f t="shared" si="81"/>
        <v>0</v>
      </c>
      <c r="I122" s="204">
        <f t="shared" si="81"/>
        <v>0</v>
      </c>
      <c r="J122" s="204">
        <f t="shared" si="81"/>
        <v>0</v>
      </c>
      <c r="K122" s="204">
        <f t="shared" si="81"/>
        <v>4648</v>
      </c>
      <c r="L122" s="204">
        <f t="shared" si="81"/>
        <v>0</v>
      </c>
      <c r="M122" s="204">
        <f t="shared" si="81"/>
        <v>0</v>
      </c>
      <c r="N122" s="204">
        <f t="shared" si="81"/>
        <v>0</v>
      </c>
      <c r="O122" s="204">
        <f t="shared" si="81"/>
        <v>0</v>
      </c>
      <c r="P122" s="204">
        <f t="shared" si="81"/>
        <v>0</v>
      </c>
      <c r="Q122" s="204">
        <f t="shared" si="81"/>
        <v>0</v>
      </c>
      <c r="R122" s="204">
        <f t="shared" si="81"/>
        <v>0</v>
      </c>
      <c r="S122" s="204">
        <f t="shared" ref="S122:AX122" si="82">SUM(S123:S125)</f>
        <v>0</v>
      </c>
      <c r="T122" s="204">
        <f t="shared" si="82"/>
        <v>0</v>
      </c>
      <c r="U122" s="204">
        <f t="shared" si="82"/>
        <v>0</v>
      </c>
      <c r="V122" s="204">
        <f t="shared" si="82"/>
        <v>0</v>
      </c>
      <c r="W122" s="204">
        <f t="shared" si="82"/>
        <v>0</v>
      </c>
      <c r="X122" s="204">
        <f t="shared" si="82"/>
        <v>0</v>
      </c>
      <c r="Y122" s="204">
        <f t="shared" si="82"/>
        <v>0</v>
      </c>
      <c r="Z122" s="204">
        <f t="shared" si="82"/>
        <v>0</v>
      </c>
      <c r="AA122" s="204">
        <f t="shared" si="82"/>
        <v>0</v>
      </c>
      <c r="AB122" s="204">
        <f t="shared" si="82"/>
        <v>0</v>
      </c>
      <c r="AC122" s="204">
        <f t="shared" si="82"/>
        <v>0</v>
      </c>
      <c r="AD122" s="204">
        <f t="shared" si="82"/>
        <v>0</v>
      </c>
      <c r="AE122" s="204">
        <f t="shared" si="82"/>
        <v>0</v>
      </c>
      <c r="AF122" s="204">
        <f t="shared" si="82"/>
        <v>0</v>
      </c>
      <c r="AG122" s="204">
        <f t="shared" si="82"/>
        <v>0</v>
      </c>
      <c r="AH122" s="204">
        <f t="shared" si="82"/>
        <v>0</v>
      </c>
      <c r="AI122" s="204">
        <f t="shared" si="82"/>
        <v>0</v>
      </c>
      <c r="AJ122" s="204">
        <f t="shared" si="82"/>
        <v>0</v>
      </c>
      <c r="AK122" s="204">
        <f t="shared" si="82"/>
        <v>0</v>
      </c>
      <c r="AL122" s="204">
        <f t="shared" si="82"/>
        <v>0</v>
      </c>
      <c r="AM122" s="204">
        <f t="shared" si="82"/>
        <v>4648</v>
      </c>
      <c r="AN122" s="204">
        <f t="shared" si="82"/>
        <v>0</v>
      </c>
      <c r="AO122" s="204">
        <f t="shared" si="82"/>
        <v>0</v>
      </c>
      <c r="AP122" s="204">
        <f t="shared" si="82"/>
        <v>0</v>
      </c>
      <c r="AQ122" s="204">
        <f t="shared" si="82"/>
        <v>0</v>
      </c>
      <c r="AR122" s="204">
        <f t="shared" si="82"/>
        <v>0</v>
      </c>
      <c r="AS122" s="204">
        <f t="shared" si="82"/>
        <v>0</v>
      </c>
      <c r="AT122" s="204">
        <f t="shared" si="82"/>
        <v>0</v>
      </c>
      <c r="AU122" s="204">
        <f t="shared" si="82"/>
        <v>0</v>
      </c>
      <c r="AV122" s="204">
        <f t="shared" si="82"/>
        <v>0</v>
      </c>
      <c r="AW122" s="204">
        <f t="shared" si="82"/>
        <v>0</v>
      </c>
      <c r="AX122" s="204">
        <f t="shared" si="82"/>
        <v>0</v>
      </c>
      <c r="AY122" s="204">
        <f t="shared" ref="AY122:CC122" si="83">SUM(AY123:AY125)</f>
        <v>0</v>
      </c>
      <c r="AZ122" s="204">
        <f t="shared" si="83"/>
        <v>0</v>
      </c>
      <c r="BA122" s="204">
        <f t="shared" si="83"/>
        <v>0</v>
      </c>
      <c r="BB122" s="204">
        <f t="shared" si="83"/>
        <v>0</v>
      </c>
      <c r="BC122" s="204">
        <f t="shared" si="83"/>
        <v>0</v>
      </c>
      <c r="BD122" s="204">
        <f t="shared" si="83"/>
        <v>0</v>
      </c>
      <c r="BE122" s="204">
        <f t="shared" si="83"/>
        <v>0</v>
      </c>
      <c r="BF122" s="204">
        <f t="shared" si="83"/>
        <v>0</v>
      </c>
      <c r="BG122" s="204">
        <f t="shared" si="83"/>
        <v>0</v>
      </c>
      <c r="BH122" s="204">
        <f t="shared" si="83"/>
        <v>0</v>
      </c>
      <c r="BI122" s="204">
        <f t="shared" si="83"/>
        <v>0</v>
      </c>
      <c r="BJ122" s="204">
        <f t="shared" si="83"/>
        <v>0</v>
      </c>
      <c r="BK122" s="204">
        <f t="shared" si="83"/>
        <v>0</v>
      </c>
      <c r="BL122" s="204">
        <f t="shared" si="83"/>
        <v>0</v>
      </c>
      <c r="BM122" s="204">
        <f t="shared" si="83"/>
        <v>0</v>
      </c>
      <c r="BN122" s="204">
        <f t="shared" si="83"/>
        <v>0</v>
      </c>
      <c r="BO122" s="204">
        <f t="shared" si="83"/>
        <v>0</v>
      </c>
      <c r="BP122" s="204">
        <f t="shared" si="83"/>
        <v>0</v>
      </c>
      <c r="BQ122" s="204">
        <f t="shared" si="83"/>
        <v>0</v>
      </c>
      <c r="BR122" s="204">
        <f t="shared" si="83"/>
        <v>0</v>
      </c>
      <c r="BS122" s="204">
        <f t="shared" si="83"/>
        <v>0</v>
      </c>
      <c r="BT122" s="204">
        <f t="shared" si="83"/>
        <v>0</v>
      </c>
      <c r="BU122" s="204">
        <f t="shared" si="83"/>
        <v>0</v>
      </c>
      <c r="BV122" s="204">
        <f t="shared" si="83"/>
        <v>0</v>
      </c>
      <c r="BW122" s="204">
        <f t="shared" si="83"/>
        <v>0</v>
      </c>
      <c r="BX122" s="204">
        <f t="shared" si="83"/>
        <v>0</v>
      </c>
      <c r="BY122" s="204">
        <f t="shared" si="83"/>
        <v>0</v>
      </c>
      <c r="BZ122" s="204">
        <f t="shared" si="83"/>
        <v>0</v>
      </c>
      <c r="CA122" s="204">
        <f t="shared" si="83"/>
        <v>0</v>
      </c>
      <c r="CB122" s="204">
        <f t="shared" si="83"/>
        <v>0</v>
      </c>
      <c r="CC122" s="204">
        <f t="shared" si="83"/>
        <v>0</v>
      </c>
      <c r="CD122" s="155"/>
    </row>
    <row r="123" spans="1:82" ht="46.15" customHeight="1" x14ac:dyDescent="0.2">
      <c r="A123" s="77" t="s">
        <v>735</v>
      </c>
      <c r="B123" s="85" t="str">
        <f>'Прил 10'!B122</f>
        <v>Организация интеллектуальной системы учета электрической энергии</v>
      </c>
      <c r="C123" s="95" t="str">
        <f>'Прил 10'!C122</f>
        <v>М/УСК/73/А7</v>
      </c>
      <c r="D123" s="92"/>
      <c r="E123" s="106">
        <f t="shared" ref="E123:K125" si="84">L123+S123+Z123+AG123</f>
        <v>0</v>
      </c>
      <c r="F123" s="106">
        <f t="shared" si="84"/>
        <v>0</v>
      </c>
      <c r="G123" s="106">
        <f t="shared" si="84"/>
        <v>0</v>
      </c>
      <c r="H123" s="106">
        <f t="shared" si="84"/>
        <v>0</v>
      </c>
      <c r="I123" s="106">
        <f t="shared" si="84"/>
        <v>0</v>
      </c>
      <c r="J123" s="106">
        <f t="shared" si="84"/>
        <v>0</v>
      </c>
      <c r="K123" s="106">
        <f t="shared" si="84"/>
        <v>4648</v>
      </c>
      <c r="L123" s="106">
        <f>'Прил 13'!N124</f>
        <v>0</v>
      </c>
      <c r="M123" s="106">
        <f>'Прил 13'!O124</f>
        <v>0</v>
      </c>
      <c r="N123" s="106">
        <v>0</v>
      </c>
      <c r="O123" s="106">
        <v>0</v>
      </c>
      <c r="P123" s="106">
        <f>'Прил 13'!P124</f>
        <v>0</v>
      </c>
      <c r="Q123" s="106">
        <f>'Прил 13'!Q124</f>
        <v>0</v>
      </c>
      <c r="R123" s="106">
        <f>'Прил 13'!R124</f>
        <v>0</v>
      </c>
      <c r="S123" s="106">
        <f>'Прил 13'!U124</f>
        <v>0</v>
      </c>
      <c r="T123" s="106">
        <f>'Прил 13'!V124</f>
        <v>0</v>
      </c>
      <c r="U123" s="106">
        <v>0</v>
      </c>
      <c r="V123" s="106">
        <v>0</v>
      </c>
      <c r="W123" s="106">
        <f>'Прил 13'!W124</f>
        <v>0</v>
      </c>
      <c r="X123" s="106">
        <f>'Прил 13'!X124</f>
        <v>0</v>
      </c>
      <c r="Y123" s="106">
        <f>'Прил 13'!Y124</f>
        <v>0</v>
      </c>
      <c r="Z123" s="106">
        <f>'Прил 13'!AB124</f>
        <v>0</v>
      </c>
      <c r="AA123" s="106">
        <f>'Прил 13'!AC124</f>
        <v>0</v>
      </c>
      <c r="AB123" s="106">
        <v>0</v>
      </c>
      <c r="AC123" s="106">
        <v>0</v>
      </c>
      <c r="AD123" s="106">
        <f>'Прил 13'!AD124</f>
        <v>0</v>
      </c>
      <c r="AE123" s="106">
        <f>'Прил 13'!AE124</f>
        <v>0</v>
      </c>
      <c r="AF123" s="106">
        <f>'Прил 13'!AF124</f>
        <v>0</v>
      </c>
      <c r="AG123" s="106">
        <f>'Прил 13'!AI124</f>
        <v>0</v>
      </c>
      <c r="AH123" s="106">
        <f>'Прил 13'!AJ124</f>
        <v>0</v>
      </c>
      <c r="AI123" s="106">
        <v>0</v>
      </c>
      <c r="AJ123" s="106">
        <v>0</v>
      </c>
      <c r="AK123" s="106">
        <f>'Прил 13'!AK124</f>
        <v>0</v>
      </c>
      <c r="AL123" s="106">
        <f>'Прил 13'!AL124</f>
        <v>0</v>
      </c>
      <c r="AM123" s="106">
        <f>'Прил 13'!AM124</f>
        <v>4648</v>
      </c>
      <c r="AN123" s="106">
        <f t="shared" ref="AN123:AT125" si="85">AU123+BB123+BI123+BP123</f>
        <v>0</v>
      </c>
      <c r="AO123" s="106">
        <f t="shared" si="85"/>
        <v>0</v>
      </c>
      <c r="AP123" s="106">
        <f t="shared" si="85"/>
        <v>0</v>
      </c>
      <c r="AQ123" s="106">
        <f t="shared" si="85"/>
        <v>0</v>
      </c>
      <c r="AR123" s="106">
        <f t="shared" si="85"/>
        <v>0</v>
      </c>
      <c r="AS123" s="106">
        <f t="shared" si="85"/>
        <v>0</v>
      </c>
      <c r="AT123" s="106">
        <f t="shared" si="85"/>
        <v>0</v>
      </c>
      <c r="AU123" s="106">
        <f>'Прил 13'!AW124</f>
        <v>0</v>
      </c>
      <c r="AV123" s="106">
        <f>'Прил 13'!AX124</f>
        <v>0</v>
      </c>
      <c r="AW123" s="106">
        <v>0</v>
      </c>
      <c r="AX123" s="106">
        <v>0</v>
      </c>
      <c r="AY123" s="106">
        <f>'Прил 13'!AY124</f>
        <v>0</v>
      </c>
      <c r="AZ123" s="106">
        <f>'Прил 13'!AZ124</f>
        <v>0</v>
      </c>
      <c r="BA123" s="106">
        <f>'Прил 13'!BA124</f>
        <v>0</v>
      </c>
      <c r="BB123" s="106">
        <v>0</v>
      </c>
      <c r="BC123" s="106">
        <v>0</v>
      </c>
      <c r="BD123" s="106">
        <v>0</v>
      </c>
      <c r="BE123" s="106">
        <v>0</v>
      </c>
      <c r="BF123" s="106">
        <v>0</v>
      </c>
      <c r="BG123" s="106">
        <v>0</v>
      </c>
      <c r="BH123" s="106">
        <v>0</v>
      </c>
      <c r="BI123" s="106"/>
      <c r="BJ123" s="106"/>
      <c r="BK123" s="106"/>
      <c r="BL123" s="106"/>
      <c r="BM123" s="106"/>
      <c r="BN123" s="106"/>
      <c r="BO123" s="106"/>
      <c r="BP123" s="106"/>
      <c r="BQ123" s="106"/>
      <c r="BR123" s="106"/>
      <c r="BS123" s="106"/>
      <c r="BT123" s="106"/>
      <c r="BU123" s="106"/>
      <c r="BV123" s="106"/>
      <c r="BW123" s="106">
        <f>AU123-L123+BB123-S123</f>
        <v>0</v>
      </c>
      <c r="BX123" s="106">
        <f t="shared" ref="BX123:CB123" si="86">AV123-M123+BC123-T123</f>
        <v>0</v>
      </c>
      <c r="BY123" s="106">
        <f t="shared" si="86"/>
        <v>0</v>
      </c>
      <c r="BZ123" s="106">
        <f t="shared" si="86"/>
        <v>0</v>
      </c>
      <c r="CA123" s="106">
        <f t="shared" si="86"/>
        <v>0</v>
      </c>
      <c r="CB123" s="106">
        <f t="shared" si="86"/>
        <v>0</v>
      </c>
      <c r="CC123" s="106">
        <f>BA123-R123+BH123-Y123</f>
        <v>0</v>
      </c>
      <c r="CD123" s="121"/>
    </row>
    <row r="124" spans="1:82" ht="30" hidden="1" customHeight="1" x14ac:dyDescent="0.2">
      <c r="A124" s="77" t="s">
        <v>735</v>
      </c>
      <c r="B124" s="85">
        <f>'Прил 10'!B123</f>
        <v>0</v>
      </c>
      <c r="C124" s="95">
        <f>'Прил 10'!C123</f>
        <v>0</v>
      </c>
      <c r="D124" s="92"/>
      <c r="E124" s="106">
        <f t="shared" si="84"/>
        <v>0</v>
      </c>
      <c r="F124" s="106">
        <f t="shared" si="84"/>
        <v>0</v>
      </c>
      <c r="G124" s="106">
        <f t="shared" si="84"/>
        <v>0</v>
      </c>
      <c r="H124" s="106">
        <f t="shared" si="84"/>
        <v>0</v>
      </c>
      <c r="I124" s="106">
        <f t="shared" si="84"/>
        <v>0</v>
      </c>
      <c r="J124" s="106">
        <f t="shared" si="84"/>
        <v>0</v>
      </c>
      <c r="K124" s="106">
        <f t="shared" si="84"/>
        <v>0</v>
      </c>
      <c r="L124" s="106">
        <f>'Прил 13'!N125</f>
        <v>0</v>
      </c>
      <c r="M124" s="106">
        <f>'Прил 13'!O125</f>
        <v>0</v>
      </c>
      <c r="N124" s="106"/>
      <c r="O124" s="106"/>
      <c r="P124" s="106">
        <f>'Прил 13'!P125</f>
        <v>0</v>
      </c>
      <c r="Q124" s="106">
        <f>'Прил 13'!Q125</f>
        <v>0</v>
      </c>
      <c r="R124" s="106">
        <f>'Прил 13'!R125</f>
        <v>0</v>
      </c>
      <c r="S124" s="106">
        <f>'Прил 13'!U125</f>
        <v>0</v>
      </c>
      <c r="T124" s="106">
        <f>'Прил 13'!V125</f>
        <v>0</v>
      </c>
      <c r="U124" s="106"/>
      <c r="V124" s="106"/>
      <c r="W124" s="106">
        <f>'Прил 13'!W125</f>
        <v>0</v>
      </c>
      <c r="X124" s="106">
        <f>'Прил 13'!X125</f>
        <v>0</v>
      </c>
      <c r="Y124" s="106">
        <f>'Прил 13'!Y125</f>
        <v>0</v>
      </c>
      <c r="Z124" s="106">
        <f>'Прил 13'!AB125</f>
        <v>0</v>
      </c>
      <c r="AA124" s="106">
        <f>'Прил 13'!AC125</f>
        <v>0</v>
      </c>
      <c r="AB124" s="106"/>
      <c r="AC124" s="106"/>
      <c r="AD124" s="106">
        <f>'Прил 13'!AD125</f>
        <v>0</v>
      </c>
      <c r="AE124" s="106">
        <f>'Прил 13'!AE125</f>
        <v>0</v>
      </c>
      <c r="AF124" s="106">
        <f>'Прил 13'!AF125</f>
        <v>0</v>
      </c>
      <c r="AG124" s="106">
        <f>'Прил 13'!AI125</f>
        <v>0</v>
      </c>
      <c r="AH124" s="106">
        <f>'Прил 13'!AJ125</f>
        <v>0</v>
      </c>
      <c r="AI124" s="106"/>
      <c r="AJ124" s="106"/>
      <c r="AK124" s="106">
        <f>'Прил 13'!AK125</f>
        <v>0</v>
      </c>
      <c r="AL124" s="106">
        <f>'Прил 13'!AL125</f>
        <v>0</v>
      </c>
      <c r="AM124" s="106">
        <f>'Прил 13'!AM125</f>
        <v>0</v>
      </c>
      <c r="AN124" s="106">
        <f t="shared" si="85"/>
        <v>0</v>
      </c>
      <c r="AO124" s="106">
        <f t="shared" si="85"/>
        <v>0</v>
      </c>
      <c r="AP124" s="106">
        <f t="shared" si="85"/>
        <v>0</v>
      </c>
      <c r="AQ124" s="106">
        <f t="shared" si="85"/>
        <v>0</v>
      </c>
      <c r="AR124" s="106">
        <f t="shared" si="85"/>
        <v>0</v>
      </c>
      <c r="AS124" s="106">
        <f t="shared" si="85"/>
        <v>0</v>
      </c>
      <c r="AT124" s="106">
        <f t="shared" si="85"/>
        <v>0</v>
      </c>
      <c r="AU124" s="106">
        <f>'Прил 13'!AW125</f>
        <v>0</v>
      </c>
      <c r="AV124" s="106">
        <f>'Прил 13'!AX125</f>
        <v>0</v>
      </c>
      <c r="AW124" s="106"/>
      <c r="AX124" s="106"/>
      <c r="AY124" s="106">
        <f>'Прил 13'!AY125</f>
        <v>0</v>
      </c>
      <c r="AZ124" s="106">
        <f>'Прил 13'!AZ125</f>
        <v>0</v>
      </c>
      <c r="BA124" s="106">
        <f>'Прил 13'!BA125</f>
        <v>0</v>
      </c>
      <c r="BB124" s="106">
        <f>'Прил 13'!BD125</f>
        <v>0</v>
      </c>
      <c r="BC124" s="106">
        <f>'Прил 13'!BE125</f>
        <v>0</v>
      </c>
      <c r="BD124" s="106"/>
      <c r="BE124" s="106"/>
      <c r="BF124" s="106">
        <f>'Прил 13'!BF125</f>
        <v>0</v>
      </c>
      <c r="BG124" s="106">
        <f>'Прил 13'!BG125</f>
        <v>0</v>
      </c>
      <c r="BH124" s="106">
        <f>'Прил 13'!BH125</f>
        <v>0</v>
      </c>
      <c r="BI124" s="106">
        <f>'Прил 13'!BK125</f>
        <v>0</v>
      </c>
      <c r="BJ124" s="106">
        <f>'Прил 13'!BL125</f>
        <v>0</v>
      </c>
      <c r="BK124" s="106"/>
      <c r="BL124" s="106"/>
      <c r="BM124" s="106">
        <f>'Прил 13'!BM125</f>
        <v>0</v>
      </c>
      <c r="BN124" s="106">
        <f>'Прил 13'!BN125</f>
        <v>0</v>
      </c>
      <c r="BO124" s="106">
        <f>'Прил 13'!BO125</f>
        <v>0</v>
      </c>
      <c r="BP124" s="106">
        <f>'Прил 13'!BR125</f>
        <v>0</v>
      </c>
      <c r="BQ124" s="106">
        <f>'Прил 13'!BS125</f>
        <v>0</v>
      </c>
      <c r="BR124" s="106"/>
      <c r="BS124" s="106"/>
      <c r="BT124" s="106">
        <f>'Прил 13'!BT125</f>
        <v>0</v>
      </c>
      <c r="BU124" s="106">
        <f>'Прил 13'!BU125</f>
        <v>0</v>
      </c>
      <c r="BV124" s="106">
        <f>'Прил 13'!BV125</f>
        <v>0</v>
      </c>
      <c r="BW124" s="106">
        <f t="shared" ref="BW124:CC125" si="87">AN124-E124</f>
        <v>0</v>
      </c>
      <c r="BX124" s="106">
        <f t="shared" si="87"/>
        <v>0</v>
      </c>
      <c r="BY124" s="106">
        <f t="shared" si="87"/>
        <v>0</v>
      </c>
      <c r="BZ124" s="106">
        <f t="shared" si="87"/>
        <v>0</v>
      </c>
      <c r="CA124" s="106">
        <f t="shared" si="87"/>
        <v>0</v>
      </c>
      <c r="CB124" s="106">
        <f t="shared" si="87"/>
        <v>0</v>
      </c>
      <c r="CC124" s="106">
        <f t="shared" si="87"/>
        <v>0</v>
      </c>
      <c r="CD124" s="121"/>
    </row>
    <row r="125" spans="1:82" ht="32.450000000000003" hidden="1" customHeight="1" x14ac:dyDescent="0.2">
      <c r="A125" s="77" t="s">
        <v>735</v>
      </c>
      <c r="B125" s="85">
        <f>'Прил 10'!B124</f>
        <v>0</v>
      </c>
      <c r="C125" s="95">
        <f>'Прил 10'!C124</f>
        <v>0</v>
      </c>
      <c r="D125" s="92"/>
      <c r="E125" s="106">
        <f t="shared" si="84"/>
        <v>0</v>
      </c>
      <c r="F125" s="106">
        <f t="shared" si="84"/>
        <v>0</v>
      </c>
      <c r="G125" s="106">
        <f t="shared" si="84"/>
        <v>0</v>
      </c>
      <c r="H125" s="106">
        <f t="shared" si="84"/>
        <v>0</v>
      </c>
      <c r="I125" s="106">
        <f t="shared" si="84"/>
        <v>0</v>
      </c>
      <c r="J125" s="106">
        <f t="shared" si="84"/>
        <v>0</v>
      </c>
      <c r="K125" s="106">
        <f t="shared" si="84"/>
        <v>0</v>
      </c>
      <c r="L125" s="106">
        <f>'Прил 13'!N126</f>
        <v>0</v>
      </c>
      <c r="M125" s="106">
        <f>'Прил 13'!O126</f>
        <v>0</v>
      </c>
      <c r="N125" s="106"/>
      <c r="O125" s="106"/>
      <c r="P125" s="106">
        <f>'Прил 13'!P126</f>
        <v>0</v>
      </c>
      <c r="Q125" s="106">
        <f>'Прил 13'!Q126</f>
        <v>0</v>
      </c>
      <c r="R125" s="106">
        <f>'Прил 13'!R126</f>
        <v>0</v>
      </c>
      <c r="S125" s="106">
        <f>'Прил 13'!U126</f>
        <v>0</v>
      </c>
      <c r="T125" s="106">
        <f>'Прил 13'!V126</f>
        <v>0</v>
      </c>
      <c r="U125" s="106"/>
      <c r="V125" s="106"/>
      <c r="W125" s="106">
        <f>'Прил 13'!W126</f>
        <v>0</v>
      </c>
      <c r="X125" s="106">
        <f>'Прил 13'!X126</f>
        <v>0</v>
      </c>
      <c r="Y125" s="106">
        <f>'Прил 13'!Y126</f>
        <v>0</v>
      </c>
      <c r="Z125" s="106">
        <f>'Прил 13'!AB126</f>
        <v>0</v>
      </c>
      <c r="AA125" s="106">
        <f>'Прил 13'!AC126</f>
        <v>0</v>
      </c>
      <c r="AB125" s="106"/>
      <c r="AC125" s="106"/>
      <c r="AD125" s="106">
        <f>'Прил 13'!AD126</f>
        <v>0</v>
      </c>
      <c r="AE125" s="106">
        <f>'Прил 13'!AE126</f>
        <v>0</v>
      </c>
      <c r="AF125" s="106">
        <f>'Прил 13'!AF126</f>
        <v>0</v>
      </c>
      <c r="AG125" s="106">
        <f>'Прил 13'!AI126</f>
        <v>0</v>
      </c>
      <c r="AH125" s="106">
        <f>'Прил 13'!AJ126</f>
        <v>0</v>
      </c>
      <c r="AI125" s="106"/>
      <c r="AJ125" s="106"/>
      <c r="AK125" s="106">
        <f>'Прил 13'!AK126</f>
        <v>0</v>
      </c>
      <c r="AL125" s="106">
        <f>'Прил 13'!AL126</f>
        <v>0</v>
      </c>
      <c r="AM125" s="106">
        <f>'Прил 13'!AM126</f>
        <v>0</v>
      </c>
      <c r="AN125" s="106">
        <f t="shared" si="85"/>
        <v>0</v>
      </c>
      <c r="AO125" s="106">
        <f t="shared" si="85"/>
        <v>0</v>
      </c>
      <c r="AP125" s="106">
        <f t="shared" si="85"/>
        <v>0</v>
      </c>
      <c r="AQ125" s="106">
        <f t="shared" si="85"/>
        <v>0</v>
      </c>
      <c r="AR125" s="106">
        <f t="shared" si="85"/>
        <v>0</v>
      </c>
      <c r="AS125" s="106">
        <f t="shared" si="85"/>
        <v>0</v>
      </c>
      <c r="AT125" s="106">
        <f t="shared" si="85"/>
        <v>0</v>
      </c>
      <c r="AU125" s="106">
        <f>'Прил 13'!AW126</f>
        <v>0</v>
      </c>
      <c r="AV125" s="106">
        <f>'Прил 13'!AX126</f>
        <v>0</v>
      </c>
      <c r="AW125" s="106"/>
      <c r="AX125" s="106"/>
      <c r="AY125" s="106">
        <f>'Прил 13'!AY126</f>
        <v>0</v>
      </c>
      <c r="AZ125" s="106">
        <f>'Прил 13'!AZ126</f>
        <v>0</v>
      </c>
      <c r="BA125" s="106">
        <f>'Прил 13'!BA126</f>
        <v>0</v>
      </c>
      <c r="BB125" s="106">
        <f>'Прил 13'!BD126</f>
        <v>0</v>
      </c>
      <c r="BC125" s="106">
        <f>'Прил 13'!BE126</f>
        <v>0</v>
      </c>
      <c r="BD125" s="106"/>
      <c r="BE125" s="106"/>
      <c r="BF125" s="106">
        <f>'Прил 13'!BF126</f>
        <v>0</v>
      </c>
      <c r="BG125" s="106">
        <f>'Прил 13'!BG126</f>
        <v>0</v>
      </c>
      <c r="BH125" s="106">
        <f>'Прил 13'!BH126</f>
        <v>0</v>
      </c>
      <c r="BI125" s="106">
        <f>'Прил 13'!BK126</f>
        <v>0</v>
      </c>
      <c r="BJ125" s="106">
        <f>'Прил 13'!BL126</f>
        <v>0</v>
      </c>
      <c r="BK125" s="106"/>
      <c r="BL125" s="106"/>
      <c r="BM125" s="106">
        <f>'Прил 13'!BM126</f>
        <v>0</v>
      </c>
      <c r="BN125" s="106">
        <f>'Прил 13'!BN126</f>
        <v>0</v>
      </c>
      <c r="BO125" s="106">
        <v>0</v>
      </c>
      <c r="BP125" s="106">
        <f>'Прил 13'!BR126</f>
        <v>0</v>
      </c>
      <c r="BQ125" s="106">
        <f>'Прил 13'!BS126</f>
        <v>0</v>
      </c>
      <c r="BR125" s="106"/>
      <c r="BS125" s="106"/>
      <c r="BT125" s="106">
        <f>'Прил 13'!BT126</f>
        <v>0</v>
      </c>
      <c r="BU125" s="106">
        <f>'Прил 13'!BU126</f>
        <v>0</v>
      </c>
      <c r="BV125" s="106">
        <v>0</v>
      </c>
      <c r="BW125" s="106">
        <f t="shared" si="87"/>
        <v>0</v>
      </c>
      <c r="BX125" s="106">
        <f t="shared" si="87"/>
        <v>0</v>
      </c>
      <c r="BY125" s="106">
        <f t="shared" si="87"/>
        <v>0</v>
      </c>
      <c r="BZ125" s="106">
        <f t="shared" si="87"/>
        <v>0</v>
      </c>
      <c r="CA125" s="106">
        <f t="shared" si="87"/>
        <v>0</v>
      </c>
      <c r="CB125" s="106">
        <f t="shared" si="87"/>
        <v>0</v>
      </c>
      <c r="CC125" s="106">
        <f t="shared" si="87"/>
        <v>0</v>
      </c>
      <c r="CD125" s="121"/>
    </row>
    <row r="126" spans="1:82" ht="35.450000000000003" hidden="1" customHeight="1" x14ac:dyDescent="0.2">
      <c r="A126" s="83" t="s">
        <v>736</v>
      </c>
      <c r="B126" s="84" t="s">
        <v>9</v>
      </c>
      <c r="C126" s="175" t="s">
        <v>36</v>
      </c>
      <c r="D126" s="155"/>
      <c r="E126" s="203">
        <f t="shared" ref="E126:R126" si="88">SUM(E127:E129)</f>
        <v>0</v>
      </c>
      <c r="F126" s="203">
        <f t="shared" si="88"/>
        <v>0</v>
      </c>
      <c r="G126" s="203">
        <f t="shared" si="88"/>
        <v>0</v>
      </c>
      <c r="H126" s="203">
        <f t="shared" si="88"/>
        <v>0</v>
      </c>
      <c r="I126" s="203">
        <f t="shared" si="88"/>
        <v>0</v>
      </c>
      <c r="J126" s="203">
        <f t="shared" si="88"/>
        <v>0</v>
      </c>
      <c r="K126" s="203">
        <f t="shared" si="88"/>
        <v>0</v>
      </c>
      <c r="L126" s="203">
        <f t="shared" si="88"/>
        <v>0</v>
      </c>
      <c r="M126" s="203">
        <f t="shared" si="88"/>
        <v>0</v>
      </c>
      <c r="N126" s="203">
        <f t="shared" si="88"/>
        <v>0</v>
      </c>
      <c r="O126" s="203">
        <f t="shared" si="88"/>
        <v>0</v>
      </c>
      <c r="P126" s="203">
        <f t="shared" si="88"/>
        <v>0</v>
      </c>
      <c r="Q126" s="203">
        <f t="shared" si="88"/>
        <v>0</v>
      </c>
      <c r="R126" s="203">
        <f t="shared" si="88"/>
        <v>0</v>
      </c>
      <c r="S126" s="203">
        <f t="shared" ref="S126:AX126" si="89">SUM(S127:S129)</f>
        <v>0</v>
      </c>
      <c r="T126" s="203">
        <f t="shared" si="89"/>
        <v>0</v>
      </c>
      <c r="U126" s="203">
        <f t="shared" si="89"/>
        <v>0</v>
      </c>
      <c r="V126" s="203">
        <f t="shared" si="89"/>
        <v>0</v>
      </c>
      <c r="W126" s="203">
        <f t="shared" si="89"/>
        <v>0</v>
      </c>
      <c r="X126" s="203">
        <f t="shared" si="89"/>
        <v>0</v>
      </c>
      <c r="Y126" s="203">
        <f t="shared" si="89"/>
        <v>0</v>
      </c>
      <c r="Z126" s="203">
        <f t="shared" si="89"/>
        <v>0</v>
      </c>
      <c r="AA126" s="203">
        <f t="shared" si="89"/>
        <v>0</v>
      </c>
      <c r="AB126" s="203">
        <f t="shared" si="89"/>
        <v>0</v>
      </c>
      <c r="AC126" s="203">
        <f t="shared" si="89"/>
        <v>0</v>
      </c>
      <c r="AD126" s="203">
        <f t="shared" si="89"/>
        <v>0</v>
      </c>
      <c r="AE126" s="203">
        <f t="shared" si="89"/>
        <v>0</v>
      </c>
      <c r="AF126" s="203">
        <f t="shared" si="89"/>
        <v>0</v>
      </c>
      <c r="AG126" s="203">
        <f t="shared" si="89"/>
        <v>0</v>
      </c>
      <c r="AH126" s="203">
        <f t="shared" si="89"/>
        <v>0</v>
      </c>
      <c r="AI126" s="203">
        <f t="shared" si="89"/>
        <v>0</v>
      </c>
      <c r="AJ126" s="203">
        <f t="shared" si="89"/>
        <v>0</v>
      </c>
      <c r="AK126" s="203">
        <f t="shared" si="89"/>
        <v>0</v>
      </c>
      <c r="AL126" s="203">
        <f t="shared" si="89"/>
        <v>0</v>
      </c>
      <c r="AM126" s="203">
        <f t="shared" si="89"/>
        <v>0</v>
      </c>
      <c r="AN126" s="203">
        <f t="shared" si="89"/>
        <v>0</v>
      </c>
      <c r="AO126" s="203">
        <f t="shared" si="89"/>
        <v>0</v>
      </c>
      <c r="AP126" s="203">
        <f t="shared" si="89"/>
        <v>0</v>
      </c>
      <c r="AQ126" s="203">
        <f t="shared" si="89"/>
        <v>0</v>
      </c>
      <c r="AR126" s="203">
        <f t="shared" si="89"/>
        <v>0</v>
      </c>
      <c r="AS126" s="203">
        <f t="shared" si="89"/>
        <v>0</v>
      </c>
      <c r="AT126" s="203">
        <f t="shared" si="89"/>
        <v>0</v>
      </c>
      <c r="AU126" s="203">
        <f t="shared" si="89"/>
        <v>0</v>
      </c>
      <c r="AV126" s="203">
        <f t="shared" si="89"/>
        <v>0</v>
      </c>
      <c r="AW126" s="203">
        <f t="shared" si="89"/>
        <v>0</v>
      </c>
      <c r="AX126" s="203">
        <f t="shared" si="89"/>
        <v>0</v>
      </c>
      <c r="AY126" s="203">
        <f t="shared" ref="AY126:CC126" si="90">SUM(AY127:AY129)</f>
        <v>0</v>
      </c>
      <c r="AZ126" s="203">
        <f t="shared" si="90"/>
        <v>0</v>
      </c>
      <c r="BA126" s="203">
        <f t="shared" si="90"/>
        <v>0</v>
      </c>
      <c r="BB126" s="203">
        <f t="shared" si="90"/>
        <v>0</v>
      </c>
      <c r="BC126" s="203">
        <f t="shared" si="90"/>
        <v>0</v>
      </c>
      <c r="BD126" s="203">
        <f t="shared" si="90"/>
        <v>0</v>
      </c>
      <c r="BE126" s="203">
        <f t="shared" si="90"/>
        <v>0</v>
      </c>
      <c r="BF126" s="203">
        <f t="shared" si="90"/>
        <v>0</v>
      </c>
      <c r="BG126" s="203">
        <f t="shared" si="90"/>
        <v>0</v>
      </c>
      <c r="BH126" s="203">
        <f t="shared" si="90"/>
        <v>0</v>
      </c>
      <c r="BI126" s="203">
        <f t="shared" si="90"/>
        <v>0</v>
      </c>
      <c r="BJ126" s="203">
        <f t="shared" si="90"/>
        <v>0</v>
      </c>
      <c r="BK126" s="203">
        <f t="shared" si="90"/>
        <v>0</v>
      </c>
      <c r="BL126" s="203">
        <f t="shared" si="90"/>
        <v>0</v>
      </c>
      <c r="BM126" s="203">
        <f t="shared" si="90"/>
        <v>0</v>
      </c>
      <c r="BN126" s="203">
        <f t="shared" si="90"/>
        <v>0</v>
      </c>
      <c r="BO126" s="203">
        <f t="shared" si="90"/>
        <v>0</v>
      </c>
      <c r="BP126" s="203">
        <f t="shared" si="90"/>
        <v>0</v>
      </c>
      <c r="BQ126" s="203">
        <f t="shared" si="90"/>
        <v>0</v>
      </c>
      <c r="BR126" s="203">
        <f t="shared" si="90"/>
        <v>0</v>
      </c>
      <c r="BS126" s="203">
        <f t="shared" si="90"/>
        <v>0</v>
      </c>
      <c r="BT126" s="203">
        <f t="shared" si="90"/>
        <v>0</v>
      </c>
      <c r="BU126" s="203">
        <f t="shared" si="90"/>
        <v>0</v>
      </c>
      <c r="BV126" s="203">
        <f t="shared" si="90"/>
        <v>0</v>
      </c>
      <c r="BW126" s="203">
        <f t="shared" si="90"/>
        <v>0</v>
      </c>
      <c r="BX126" s="203">
        <f t="shared" si="90"/>
        <v>0</v>
      </c>
      <c r="BY126" s="203">
        <f t="shared" si="90"/>
        <v>0</v>
      </c>
      <c r="BZ126" s="203">
        <f t="shared" si="90"/>
        <v>0</v>
      </c>
      <c r="CA126" s="203">
        <f t="shared" si="90"/>
        <v>0</v>
      </c>
      <c r="CB126" s="203">
        <f t="shared" si="90"/>
        <v>0</v>
      </c>
      <c r="CC126" s="203">
        <f t="shared" si="90"/>
        <v>0</v>
      </c>
      <c r="CD126" s="155"/>
    </row>
    <row r="127" spans="1:82" ht="25.5" hidden="1" x14ac:dyDescent="0.2">
      <c r="A127" s="77" t="s">
        <v>736</v>
      </c>
      <c r="B127" s="80" t="s">
        <v>922</v>
      </c>
      <c r="C127" s="93"/>
      <c r="D127" s="92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  <c r="AU127" s="106"/>
      <c r="AV127" s="106"/>
      <c r="AW127" s="106"/>
      <c r="AX127" s="106"/>
      <c r="AY127" s="106"/>
      <c r="AZ127" s="106"/>
      <c r="BA127" s="106"/>
      <c r="BB127" s="106"/>
      <c r="BC127" s="106"/>
      <c r="BD127" s="106"/>
      <c r="BE127" s="106"/>
      <c r="BF127" s="106"/>
      <c r="BG127" s="106"/>
      <c r="BH127" s="106"/>
      <c r="BI127" s="106"/>
      <c r="BJ127" s="106"/>
      <c r="BK127" s="106"/>
      <c r="BL127" s="106"/>
      <c r="BM127" s="106"/>
      <c r="BN127" s="106"/>
      <c r="BO127" s="106"/>
      <c r="BP127" s="106"/>
      <c r="BQ127" s="106"/>
      <c r="BR127" s="106"/>
      <c r="BS127" s="106"/>
      <c r="BT127" s="106"/>
      <c r="BU127" s="106"/>
      <c r="BV127" s="106"/>
      <c r="BW127" s="106"/>
      <c r="BX127" s="106"/>
      <c r="BY127" s="106"/>
      <c r="BZ127" s="106"/>
      <c r="CA127" s="106"/>
      <c r="CB127" s="106"/>
      <c r="CC127" s="106"/>
      <c r="CD127" s="92"/>
    </row>
    <row r="128" spans="1:82" ht="25.5" hidden="1" x14ac:dyDescent="0.2">
      <c r="A128" s="77" t="s">
        <v>736</v>
      </c>
      <c r="B128" s="80" t="s">
        <v>922</v>
      </c>
      <c r="C128" s="93"/>
      <c r="D128" s="92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  <c r="AU128" s="106"/>
      <c r="AV128" s="106"/>
      <c r="AW128" s="106"/>
      <c r="AX128" s="106"/>
      <c r="AY128" s="106"/>
      <c r="AZ128" s="106"/>
      <c r="BA128" s="106"/>
      <c r="BB128" s="106"/>
      <c r="BC128" s="106"/>
      <c r="BD128" s="106"/>
      <c r="BE128" s="106"/>
      <c r="BF128" s="106"/>
      <c r="BG128" s="106"/>
      <c r="BH128" s="106"/>
      <c r="BI128" s="106"/>
      <c r="BJ128" s="106"/>
      <c r="BK128" s="106"/>
      <c r="BL128" s="106"/>
      <c r="BM128" s="106"/>
      <c r="BN128" s="106"/>
      <c r="BO128" s="106"/>
      <c r="BP128" s="106"/>
      <c r="BQ128" s="106"/>
      <c r="BR128" s="106"/>
      <c r="BS128" s="106"/>
      <c r="BT128" s="106"/>
      <c r="BU128" s="106"/>
      <c r="BV128" s="106"/>
      <c r="BW128" s="106"/>
      <c r="BX128" s="106"/>
      <c r="BY128" s="106"/>
      <c r="BZ128" s="106"/>
      <c r="CA128" s="106"/>
      <c r="CB128" s="106"/>
      <c r="CC128" s="106"/>
      <c r="CD128" s="92"/>
    </row>
    <row r="129" spans="1:82" hidden="1" x14ac:dyDescent="0.2">
      <c r="A129" s="77" t="s">
        <v>85</v>
      </c>
      <c r="B129" s="78" t="s">
        <v>85</v>
      </c>
      <c r="C129" s="93"/>
      <c r="D129" s="92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  <c r="AU129" s="106"/>
      <c r="AV129" s="106"/>
      <c r="AW129" s="106"/>
      <c r="AX129" s="106"/>
      <c r="AY129" s="106"/>
      <c r="AZ129" s="106"/>
      <c r="BA129" s="106"/>
      <c r="BB129" s="106"/>
      <c r="BC129" s="106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6"/>
      <c r="BR129" s="106"/>
      <c r="BS129" s="106"/>
      <c r="BT129" s="106"/>
      <c r="BU129" s="106"/>
      <c r="BV129" s="106"/>
      <c r="BW129" s="106"/>
      <c r="BX129" s="106"/>
      <c r="BY129" s="106"/>
      <c r="BZ129" s="106"/>
      <c r="CA129" s="106"/>
      <c r="CB129" s="106"/>
      <c r="CC129" s="106"/>
      <c r="CD129" s="92"/>
    </row>
    <row r="130" spans="1:82" ht="32.450000000000003" hidden="1" customHeight="1" x14ac:dyDescent="0.2">
      <c r="A130" s="83" t="s">
        <v>737</v>
      </c>
      <c r="B130" s="84" t="s">
        <v>10</v>
      </c>
      <c r="C130" s="175" t="s">
        <v>36</v>
      </c>
      <c r="D130" s="155"/>
      <c r="E130" s="203">
        <f t="shared" ref="E130:R130" si="91">SUM(E131:E133)</f>
        <v>0</v>
      </c>
      <c r="F130" s="203">
        <f t="shared" si="91"/>
        <v>0</v>
      </c>
      <c r="G130" s="203">
        <f t="shared" si="91"/>
        <v>0</v>
      </c>
      <c r="H130" s="203">
        <f t="shared" si="91"/>
        <v>0</v>
      </c>
      <c r="I130" s="203">
        <f t="shared" si="91"/>
        <v>0</v>
      </c>
      <c r="J130" s="203">
        <f t="shared" si="91"/>
        <v>0</v>
      </c>
      <c r="K130" s="203">
        <f t="shared" si="91"/>
        <v>0</v>
      </c>
      <c r="L130" s="203">
        <f t="shared" si="91"/>
        <v>0</v>
      </c>
      <c r="M130" s="203">
        <f t="shared" si="91"/>
        <v>0</v>
      </c>
      <c r="N130" s="203">
        <f t="shared" si="91"/>
        <v>0</v>
      </c>
      <c r="O130" s="203">
        <f t="shared" si="91"/>
        <v>0</v>
      </c>
      <c r="P130" s="203">
        <f t="shared" si="91"/>
        <v>0</v>
      </c>
      <c r="Q130" s="203">
        <f t="shared" si="91"/>
        <v>0</v>
      </c>
      <c r="R130" s="203">
        <f t="shared" si="91"/>
        <v>0</v>
      </c>
      <c r="S130" s="203">
        <f t="shared" ref="S130:AX130" si="92">SUM(S131:S133)</f>
        <v>0</v>
      </c>
      <c r="T130" s="203">
        <f t="shared" si="92"/>
        <v>0</v>
      </c>
      <c r="U130" s="203">
        <f t="shared" si="92"/>
        <v>0</v>
      </c>
      <c r="V130" s="203">
        <f t="shared" si="92"/>
        <v>0</v>
      </c>
      <c r="W130" s="203">
        <f t="shared" si="92"/>
        <v>0</v>
      </c>
      <c r="X130" s="203">
        <f t="shared" si="92"/>
        <v>0</v>
      </c>
      <c r="Y130" s="203">
        <f t="shared" si="92"/>
        <v>0</v>
      </c>
      <c r="Z130" s="203">
        <f t="shared" si="92"/>
        <v>0</v>
      </c>
      <c r="AA130" s="203">
        <f t="shared" si="92"/>
        <v>0</v>
      </c>
      <c r="AB130" s="203">
        <f t="shared" si="92"/>
        <v>0</v>
      </c>
      <c r="AC130" s="203">
        <f t="shared" si="92"/>
        <v>0</v>
      </c>
      <c r="AD130" s="203">
        <f t="shared" si="92"/>
        <v>0</v>
      </c>
      <c r="AE130" s="203">
        <f t="shared" si="92"/>
        <v>0</v>
      </c>
      <c r="AF130" s="203">
        <f t="shared" si="92"/>
        <v>0</v>
      </c>
      <c r="AG130" s="203">
        <f t="shared" si="92"/>
        <v>0</v>
      </c>
      <c r="AH130" s="203">
        <f t="shared" si="92"/>
        <v>0</v>
      </c>
      <c r="AI130" s="203">
        <f t="shared" si="92"/>
        <v>0</v>
      </c>
      <c r="AJ130" s="203">
        <f t="shared" si="92"/>
        <v>0</v>
      </c>
      <c r="AK130" s="203">
        <f t="shared" si="92"/>
        <v>0</v>
      </c>
      <c r="AL130" s="203">
        <f t="shared" si="92"/>
        <v>0</v>
      </c>
      <c r="AM130" s="203">
        <f t="shared" si="92"/>
        <v>0</v>
      </c>
      <c r="AN130" s="203">
        <f t="shared" si="92"/>
        <v>0</v>
      </c>
      <c r="AO130" s="203">
        <f t="shared" si="92"/>
        <v>0</v>
      </c>
      <c r="AP130" s="203">
        <f t="shared" si="92"/>
        <v>0</v>
      </c>
      <c r="AQ130" s="203">
        <f t="shared" si="92"/>
        <v>0</v>
      </c>
      <c r="AR130" s="203">
        <f t="shared" si="92"/>
        <v>0</v>
      </c>
      <c r="AS130" s="203">
        <f t="shared" si="92"/>
        <v>0</v>
      </c>
      <c r="AT130" s="203">
        <f t="shared" si="92"/>
        <v>0</v>
      </c>
      <c r="AU130" s="203">
        <f t="shared" si="92"/>
        <v>0</v>
      </c>
      <c r="AV130" s="203">
        <f t="shared" si="92"/>
        <v>0</v>
      </c>
      <c r="AW130" s="203">
        <f t="shared" si="92"/>
        <v>0</v>
      </c>
      <c r="AX130" s="203">
        <f t="shared" si="92"/>
        <v>0</v>
      </c>
      <c r="AY130" s="203">
        <f t="shared" ref="AY130:CC130" si="93">SUM(AY131:AY133)</f>
        <v>0</v>
      </c>
      <c r="AZ130" s="203">
        <f t="shared" si="93"/>
        <v>0</v>
      </c>
      <c r="BA130" s="203">
        <f t="shared" si="93"/>
        <v>0</v>
      </c>
      <c r="BB130" s="203">
        <f t="shared" si="93"/>
        <v>0</v>
      </c>
      <c r="BC130" s="203">
        <f t="shared" si="93"/>
        <v>0</v>
      </c>
      <c r="BD130" s="203">
        <f t="shared" si="93"/>
        <v>0</v>
      </c>
      <c r="BE130" s="203">
        <f t="shared" si="93"/>
        <v>0</v>
      </c>
      <c r="BF130" s="203">
        <f t="shared" si="93"/>
        <v>0</v>
      </c>
      <c r="BG130" s="203">
        <f t="shared" si="93"/>
        <v>0</v>
      </c>
      <c r="BH130" s="203">
        <f t="shared" si="93"/>
        <v>0</v>
      </c>
      <c r="BI130" s="203">
        <f t="shared" si="93"/>
        <v>0</v>
      </c>
      <c r="BJ130" s="203">
        <f t="shared" si="93"/>
        <v>0</v>
      </c>
      <c r="BK130" s="203">
        <f t="shared" si="93"/>
        <v>0</v>
      </c>
      <c r="BL130" s="203">
        <f t="shared" si="93"/>
        <v>0</v>
      </c>
      <c r="BM130" s="203">
        <f t="shared" si="93"/>
        <v>0</v>
      </c>
      <c r="BN130" s="203">
        <f t="shared" si="93"/>
        <v>0</v>
      </c>
      <c r="BO130" s="203">
        <f t="shared" si="93"/>
        <v>0</v>
      </c>
      <c r="BP130" s="203">
        <f t="shared" si="93"/>
        <v>0</v>
      </c>
      <c r="BQ130" s="203">
        <f t="shared" si="93"/>
        <v>0</v>
      </c>
      <c r="BR130" s="203">
        <f t="shared" si="93"/>
        <v>0</v>
      </c>
      <c r="BS130" s="203">
        <f t="shared" si="93"/>
        <v>0</v>
      </c>
      <c r="BT130" s="203">
        <f t="shared" si="93"/>
        <v>0</v>
      </c>
      <c r="BU130" s="203">
        <f t="shared" si="93"/>
        <v>0</v>
      </c>
      <c r="BV130" s="203">
        <f t="shared" si="93"/>
        <v>0</v>
      </c>
      <c r="BW130" s="203">
        <f t="shared" si="93"/>
        <v>0</v>
      </c>
      <c r="BX130" s="203">
        <f t="shared" si="93"/>
        <v>0</v>
      </c>
      <c r="BY130" s="203">
        <f t="shared" si="93"/>
        <v>0</v>
      </c>
      <c r="BZ130" s="203">
        <f t="shared" si="93"/>
        <v>0</v>
      </c>
      <c r="CA130" s="203">
        <f t="shared" si="93"/>
        <v>0</v>
      </c>
      <c r="CB130" s="203">
        <f t="shared" si="93"/>
        <v>0</v>
      </c>
      <c r="CC130" s="203">
        <f t="shared" si="93"/>
        <v>0</v>
      </c>
      <c r="CD130" s="155"/>
    </row>
    <row r="131" spans="1:82" ht="25.5" hidden="1" x14ac:dyDescent="0.2">
      <c r="A131" s="77" t="s">
        <v>737</v>
      </c>
      <c r="B131" s="80" t="s">
        <v>922</v>
      </c>
      <c r="C131" s="93"/>
      <c r="D131" s="92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  <c r="AU131" s="106"/>
      <c r="AV131" s="106"/>
      <c r="AW131" s="106"/>
      <c r="AX131" s="106"/>
      <c r="AY131" s="106"/>
      <c r="AZ131" s="106"/>
      <c r="BA131" s="106"/>
      <c r="BB131" s="106"/>
      <c r="BC131" s="106"/>
      <c r="BD131" s="106"/>
      <c r="BE131" s="106"/>
      <c r="BF131" s="106"/>
      <c r="BG131" s="106"/>
      <c r="BH131" s="106"/>
      <c r="BI131" s="106"/>
      <c r="BJ131" s="106"/>
      <c r="BK131" s="106"/>
      <c r="BL131" s="106"/>
      <c r="BM131" s="106"/>
      <c r="BN131" s="106"/>
      <c r="BO131" s="106"/>
      <c r="BP131" s="106"/>
      <c r="BQ131" s="106"/>
      <c r="BR131" s="106"/>
      <c r="BS131" s="106"/>
      <c r="BT131" s="106"/>
      <c r="BU131" s="106"/>
      <c r="BV131" s="106"/>
      <c r="BW131" s="106"/>
      <c r="BX131" s="106"/>
      <c r="BY131" s="106"/>
      <c r="BZ131" s="106"/>
      <c r="CA131" s="106"/>
      <c r="CB131" s="106"/>
      <c r="CC131" s="106"/>
      <c r="CD131" s="92"/>
    </row>
    <row r="132" spans="1:82" ht="25.5" hidden="1" x14ac:dyDescent="0.2">
      <c r="A132" s="77" t="s">
        <v>737</v>
      </c>
      <c r="B132" s="80" t="s">
        <v>922</v>
      </c>
      <c r="C132" s="93"/>
      <c r="D132" s="92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  <c r="AU132" s="106"/>
      <c r="AV132" s="106"/>
      <c r="AW132" s="106"/>
      <c r="AX132" s="106"/>
      <c r="AY132" s="106"/>
      <c r="AZ132" s="106"/>
      <c r="BA132" s="106"/>
      <c r="BB132" s="106"/>
      <c r="BC132" s="106"/>
      <c r="BD132" s="106"/>
      <c r="BE132" s="106"/>
      <c r="BF132" s="106"/>
      <c r="BG132" s="106"/>
      <c r="BH132" s="106"/>
      <c r="BI132" s="106"/>
      <c r="BJ132" s="106"/>
      <c r="BK132" s="106"/>
      <c r="BL132" s="106"/>
      <c r="BM132" s="106"/>
      <c r="BN132" s="106"/>
      <c r="BO132" s="106"/>
      <c r="BP132" s="106"/>
      <c r="BQ132" s="106"/>
      <c r="BR132" s="106"/>
      <c r="BS132" s="106"/>
      <c r="BT132" s="106"/>
      <c r="BU132" s="106"/>
      <c r="BV132" s="106"/>
      <c r="BW132" s="106"/>
      <c r="BX132" s="106"/>
      <c r="BY132" s="106"/>
      <c r="BZ132" s="106"/>
      <c r="CA132" s="106"/>
      <c r="CB132" s="106"/>
      <c r="CC132" s="106"/>
      <c r="CD132" s="92"/>
    </row>
    <row r="133" spans="1:82" hidden="1" x14ac:dyDescent="0.2">
      <c r="A133" s="77" t="s">
        <v>85</v>
      </c>
      <c r="B133" s="78" t="s">
        <v>85</v>
      </c>
      <c r="C133" s="93"/>
      <c r="D133" s="92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  <c r="AU133" s="106"/>
      <c r="AV133" s="106"/>
      <c r="AW133" s="106"/>
      <c r="AX133" s="106"/>
      <c r="AY133" s="106"/>
      <c r="AZ133" s="106"/>
      <c r="BA133" s="106"/>
      <c r="BB133" s="106"/>
      <c r="BC133" s="106"/>
      <c r="BD133" s="106"/>
      <c r="BE133" s="106"/>
      <c r="BF133" s="106"/>
      <c r="BG133" s="106"/>
      <c r="BH133" s="106"/>
      <c r="BI133" s="106"/>
      <c r="BJ133" s="106"/>
      <c r="BK133" s="106"/>
      <c r="BL133" s="106"/>
      <c r="BM133" s="106"/>
      <c r="BN133" s="106"/>
      <c r="BO133" s="106"/>
      <c r="BP133" s="106"/>
      <c r="BQ133" s="106"/>
      <c r="BR133" s="106"/>
      <c r="BS133" s="106"/>
      <c r="BT133" s="106"/>
      <c r="BU133" s="106"/>
      <c r="BV133" s="106"/>
      <c r="BW133" s="106"/>
      <c r="BX133" s="106"/>
      <c r="BY133" s="106"/>
      <c r="BZ133" s="106"/>
      <c r="CA133" s="106"/>
      <c r="CB133" s="106"/>
      <c r="CC133" s="106"/>
      <c r="CD133" s="92"/>
    </row>
    <row r="134" spans="1:82" ht="32.450000000000003" hidden="1" customHeight="1" x14ac:dyDescent="0.2">
      <c r="A134" s="83" t="s">
        <v>11</v>
      </c>
      <c r="B134" s="84" t="s">
        <v>12</v>
      </c>
      <c r="C134" s="175" t="s">
        <v>36</v>
      </c>
      <c r="D134" s="155"/>
      <c r="E134" s="203">
        <f t="shared" ref="E134:R134" si="94">SUM(E135:E137)</f>
        <v>0</v>
      </c>
      <c r="F134" s="203">
        <f t="shared" si="94"/>
        <v>0</v>
      </c>
      <c r="G134" s="203">
        <f t="shared" si="94"/>
        <v>0</v>
      </c>
      <c r="H134" s="203">
        <f t="shared" si="94"/>
        <v>0</v>
      </c>
      <c r="I134" s="203">
        <f t="shared" si="94"/>
        <v>0</v>
      </c>
      <c r="J134" s="203">
        <f t="shared" si="94"/>
        <v>0</v>
      </c>
      <c r="K134" s="203">
        <f t="shared" si="94"/>
        <v>0</v>
      </c>
      <c r="L134" s="203">
        <f t="shared" si="94"/>
        <v>0</v>
      </c>
      <c r="M134" s="203">
        <f t="shared" si="94"/>
        <v>0</v>
      </c>
      <c r="N134" s="203">
        <f t="shared" si="94"/>
        <v>0</v>
      </c>
      <c r="O134" s="203">
        <f t="shared" si="94"/>
        <v>0</v>
      </c>
      <c r="P134" s="203">
        <f t="shared" si="94"/>
        <v>0</v>
      </c>
      <c r="Q134" s="203">
        <f t="shared" si="94"/>
        <v>0</v>
      </c>
      <c r="R134" s="203">
        <f t="shared" si="94"/>
        <v>0</v>
      </c>
      <c r="S134" s="203">
        <f t="shared" ref="S134:AX134" si="95">SUM(S135:S137)</f>
        <v>0</v>
      </c>
      <c r="T134" s="203">
        <f t="shared" si="95"/>
        <v>0</v>
      </c>
      <c r="U134" s="203">
        <f t="shared" si="95"/>
        <v>0</v>
      </c>
      <c r="V134" s="203">
        <f t="shared" si="95"/>
        <v>0</v>
      </c>
      <c r="W134" s="203">
        <f t="shared" si="95"/>
        <v>0</v>
      </c>
      <c r="X134" s="203">
        <f t="shared" si="95"/>
        <v>0</v>
      </c>
      <c r="Y134" s="203">
        <f t="shared" si="95"/>
        <v>0</v>
      </c>
      <c r="Z134" s="203">
        <f t="shared" si="95"/>
        <v>0</v>
      </c>
      <c r="AA134" s="203">
        <f t="shared" si="95"/>
        <v>0</v>
      </c>
      <c r="AB134" s="203">
        <f t="shared" si="95"/>
        <v>0</v>
      </c>
      <c r="AC134" s="203">
        <f t="shared" si="95"/>
        <v>0</v>
      </c>
      <c r="AD134" s="203">
        <f t="shared" si="95"/>
        <v>0</v>
      </c>
      <c r="AE134" s="203">
        <f t="shared" si="95"/>
        <v>0</v>
      </c>
      <c r="AF134" s="203">
        <f t="shared" si="95"/>
        <v>0</v>
      </c>
      <c r="AG134" s="203">
        <f t="shared" si="95"/>
        <v>0</v>
      </c>
      <c r="AH134" s="203">
        <f t="shared" si="95"/>
        <v>0</v>
      </c>
      <c r="AI134" s="203">
        <f t="shared" si="95"/>
        <v>0</v>
      </c>
      <c r="AJ134" s="203">
        <f t="shared" si="95"/>
        <v>0</v>
      </c>
      <c r="AK134" s="203">
        <f t="shared" si="95"/>
        <v>0</v>
      </c>
      <c r="AL134" s="203">
        <f t="shared" si="95"/>
        <v>0</v>
      </c>
      <c r="AM134" s="203">
        <f t="shared" si="95"/>
        <v>0</v>
      </c>
      <c r="AN134" s="203">
        <f t="shared" si="95"/>
        <v>0</v>
      </c>
      <c r="AO134" s="203">
        <f t="shared" si="95"/>
        <v>0</v>
      </c>
      <c r="AP134" s="203">
        <f t="shared" si="95"/>
        <v>0</v>
      </c>
      <c r="AQ134" s="203">
        <f t="shared" si="95"/>
        <v>0</v>
      </c>
      <c r="AR134" s="203">
        <f t="shared" si="95"/>
        <v>0</v>
      </c>
      <c r="AS134" s="203">
        <f t="shared" si="95"/>
        <v>0</v>
      </c>
      <c r="AT134" s="203">
        <f t="shared" si="95"/>
        <v>0</v>
      </c>
      <c r="AU134" s="203">
        <f t="shared" si="95"/>
        <v>0</v>
      </c>
      <c r="AV134" s="203">
        <f t="shared" si="95"/>
        <v>0</v>
      </c>
      <c r="AW134" s="203">
        <f t="shared" si="95"/>
        <v>0</v>
      </c>
      <c r="AX134" s="203">
        <f t="shared" si="95"/>
        <v>0</v>
      </c>
      <c r="AY134" s="203">
        <f t="shared" ref="AY134:CC134" si="96">SUM(AY135:AY137)</f>
        <v>0</v>
      </c>
      <c r="AZ134" s="203">
        <f t="shared" si="96"/>
        <v>0</v>
      </c>
      <c r="BA134" s="203">
        <f t="shared" si="96"/>
        <v>0</v>
      </c>
      <c r="BB134" s="203">
        <f t="shared" si="96"/>
        <v>0</v>
      </c>
      <c r="BC134" s="203">
        <f t="shared" si="96"/>
        <v>0</v>
      </c>
      <c r="BD134" s="203">
        <f t="shared" si="96"/>
        <v>0</v>
      </c>
      <c r="BE134" s="203">
        <f t="shared" si="96"/>
        <v>0</v>
      </c>
      <c r="BF134" s="203">
        <f t="shared" si="96"/>
        <v>0</v>
      </c>
      <c r="BG134" s="203">
        <f t="shared" si="96"/>
        <v>0</v>
      </c>
      <c r="BH134" s="203">
        <f t="shared" si="96"/>
        <v>0</v>
      </c>
      <c r="BI134" s="203">
        <f t="shared" si="96"/>
        <v>0</v>
      </c>
      <c r="BJ134" s="203">
        <f t="shared" si="96"/>
        <v>0</v>
      </c>
      <c r="BK134" s="203">
        <f t="shared" si="96"/>
        <v>0</v>
      </c>
      <c r="BL134" s="203">
        <f t="shared" si="96"/>
        <v>0</v>
      </c>
      <c r="BM134" s="203">
        <f t="shared" si="96"/>
        <v>0</v>
      </c>
      <c r="BN134" s="203">
        <f t="shared" si="96"/>
        <v>0</v>
      </c>
      <c r="BO134" s="203">
        <f t="shared" si="96"/>
        <v>0</v>
      </c>
      <c r="BP134" s="203">
        <f t="shared" si="96"/>
        <v>0</v>
      </c>
      <c r="BQ134" s="203">
        <f t="shared" si="96"/>
        <v>0</v>
      </c>
      <c r="BR134" s="203">
        <f t="shared" si="96"/>
        <v>0</v>
      </c>
      <c r="BS134" s="203">
        <f t="shared" si="96"/>
        <v>0</v>
      </c>
      <c r="BT134" s="203">
        <f t="shared" si="96"/>
        <v>0</v>
      </c>
      <c r="BU134" s="203">
        <f t="shared" si="96"/>
        <v>0</v>
      </c>
      <c r="BV134" s="203">
        <f t="shared" si="96"/>
        <v>0</v>
      </c>
      <c r="BW134" s="203">
        <f t="shared" si="96"/>
        <v>0</v>
      </c>
      <c r="BX134" s="203">
        <f t="shared" si="96"/>
        <v>0</v>
      </c>
      <c r="BY134" s="203">
        <f t="shared" si="96"/>
        <v>0</v>
      </c>
      <c r="BZ134" s="203">
        <f t="shared" si="96"/>
        <v>0</v>
      </c>
      <c r="CA134" s="203">
        <f t="shared" si="96"/>
        <v>0</v>
      </c>
      <c r="CB134" s="203">
        <f t="shared" si="96"/>
        <v>0</v>
      </c>
      <c r="CC134" s="203">
        <f t="shared" si="96"/>
        <v>0</v>
      </c>
      <c r="CD134" s="155"/>
    </row>
    <row r="135" spans="1:82" ht="25.5" hidden="1" x14ac:dyDescent="0.2">
      <c r="A135" s="77" t="s">
        <v>11</v>
      </c>
      <c r="B135" s="80" t="s">
        <v>922</v>
      </c>
      <c r="C135" s="93"/>
      <c r="D135" s="92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  <c r="AU135" s="106"/>
      <c r="AV135" s="106"/>
      <c r="AW135" s="106"/>
      <c r="AX135" s="106"/>
      <c r="AY135" s="106"/>
      <c r="AZ135" s="106"/>
      <c r="BA135" s="106"/>
      <c r="BB135" s="106"/>
      <c r="BC135" s="106"/>
      <c r="BD135" s="106"/>
      <c r="BE135" s="106"/>
      <c r="BF135" s="106"/>
      <c r="BG135" s="106"/>
      <c r="BH135" s="106"/>
      <c r="BI135" s="106"/>
      <c r="BJ135" s="106"/>
      <c r="BK135" s="106"/>
      <c r="BL135" s="106"/>
      <c r="BM135" s="106"/>
      <c r="BN135" s="106"/>
      <c r="BO135" s="106"/>
      <c r="BP135" s="106"/>
      <c r="BQ135" s="106"/>
      <c r="BR135" s="106"/>
      <c r="BS135" s="106"/>
      <c r="BT135" s="106"/>
      <c r="BU135" s="106"/>
      <c r="BV135" s="106"/>
      <c r="BW135" s="106"/>
      <c r="BX135" s="106"/>
      <c r="BY135" s="106"/>
      <c r="BZ135" s="106"/>
      <c r="CA135" s="106"/>
      <c r="CB135" s="106"/>
      <c r="CC135" s="106"/>
      <c r="CD135" s="92"/>
    </row>
    <row r="136" spans="1:82" ht="25.5" hidden="1" x14ac:dyDescent="0.2">
      <c r="A136" s="77" t="s">
        <v>11</v>
      </c>
      <c r="B136" s="80" t="s">
        <v>922</v>
      </c>
      <c r="C136" s="93"/>
      <c r="D136" s="92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/>
      <c r="BF136" s="106"/>
      <c r="BG136" s="106"/>
      <c r="BH136" s="106"/>
      <c r="BI136" s="106"/>
      <c r="BJ136" s="106"/>
      <c r="BK136" s="106"/>
      <c r="BL136" s="106"/>
      <c r="BM136" s="106"/>
      <c r="BN136" s="106"/>
      <c r="BO136" s="106"/>
      <c r="BP136" s="106"/>
      <c r="BQ136" s="106"/>
      <c r="BR136" s="106"/>
      <c r="BS136" s="106"/>
      <c r="BT136" s="106"/>
      <c r="BU136" s="106"/>
      <c r="BV136" s="106"/>
      <c r="BW136" s="106"/>
      <c r="BX136" s="106"/>
      <c r="BY136" s="106"/>
      <c r="BZ136" s="106"/>
      <c r="CA136" s="106"/>
      <c r="CB136" s="106"/>
      <c r="CC136" s="106"/>
      <c r="CD136" s="92"/>
    </row>
    <row r="137" spans="1:82" hidden="1" x14ac:dyDescent="0.2">
      <c r="A137" s="77" t="s">
        <v>85</v>
      </c>
      <c r="B137" s="78" t="s">
        <v>85</v>
      </c>
      <c r="C137" s="93"/>
      <c r="D137" s="92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  <c r="AU137" s="106"/>
      <c r="AV137" s="106"/>
      <c r="AW137" s="106"/>
      <c r="AX137" s="106"/>
      <c r="AY137" s="106"/>
      <c r="AZ137" s="106"/>
      <c r="BA137" s="106"/>
      <c r="BB137" s="106"/>
      <c r="BC137" s="106"/>
      <c r="BD137" s="106"/>
      <c r="BE137" s="106"/>
      <c r="BF137" s="106"/>
      <c r="BG137" s="106"/>
      <c r="BH137" s="106"/>
      <c r="BI137" s="106"/>
      <c r="BJ137" s="106"/>
      <c r="BK137" s="106"/>
      <c r="BL137" s="106"/>
      <c r="BM137" s="106"/>
      <c r="BN137" s="106"/>
      <c r="BO137" s="106"/>
      <c r="BP137" s="106"/>
      <c r="BQ137" s="106"/>
      <c r="BR137" s="106"/>
      <c r="BS137" s="106"/>
      <c r="BT137" s="106"/>
      <c r="BU137" s="106"/>
      <c r="BV137" s="106"/>
      <c r="BW137" s="106"/>
      <c r="BX137" s="106"/>
      <c r="BY137" s="106"/>
      <c r="BZ137" s="106"/>
      <c r="CA137" s="106"/>
      <c r="CB137" s="106"/>
      <c r="CC137" s="106"/>
      <c r="CD137" s="92"/>
    </row>
    <row r="138" spans="1:82" ht="55.9" hidden="1" customHeight="1" x14ac:dyDescent="0.2">
      <c r="A138" s="81" t="s">
        <v>13</v>
      </c>
      <c r="B138" s="82" t="s">
        <v>14</v>
      </c>
      <c r="C138" s="174" t="s">
        <v>36</v>
      </c>
      <c r="D138" s="147"/>
      <c r="E138" s="201">
        <f t="shared" ref="E138:R138" si="97">E139+E143</f>
        <v>0</v>
      </c>
      <c r="F138" s="201">
        <f t="shared" si="97"/>
        <v>0</v>
      </c>
      <c r="G138" s="201">
        <f t="shared" si="97"/>
        <v>0</v>
      </c>
      <c r="H138" s="201">
        <f t="shared" si="97"/>
        <v>0</v>
      </c>
      <c r="I138" s="201">
        <f t="shared" si="97"/>
        <v>0</v>
      </c>
      <c r="J138" s="201">
        <f t="shared" si="97"/>
        <v>0</v>
      </c>
      <c r="K138" s="201">
        <f t="shared" si="97"/>
        <v>0</v>
      </c>
      <c r="L138" s="201">
        <f t="shared" si="97"/>
        <v>0</v>
      </c>
      <c r="M138" s="201">
        <f t="shared" si="97"/>
        <v>0</v>
      </c>
      <c r="N138" s="201">
        <f t="shared" si="97"/>
        <v>0</v>
      </c>
      <c r="O138" s="201">
        <f t="shared" si="97"/>
        <v>0</v>
      </c>
      <c r="P138" s="201">
        <f t="shared" si="97"/>
        <v>0</v>
      </c>
      <c r="Q138" s="201">
        <f t="shared" si="97"/>
        <v>0</v>
      </c>
      <c r="R138" s="201">
        <f t="shared" si="97"/>
        <v>0</v>
      </c>
      <c r="S138" s="201">
        <f t="shared" ref="S138:AX138" si="98">S139+S143</f>
        <v>0</v>
      </c>
      <c r="T138" s="201">
        <f t="shared" si="98"/>
        <v>0</v>
      </c>
      <c r="U138" s="201">
        <f t="shared" si="98"/>
        <v>0</v>
      </c>
      <c r="V138" s="201">
        <f t="shared" si="98"/>
        <v>0</v>
      </c>
      <c r="W138" s="201">
        <f t="shared" si="98"/>
        <v>0</v>
      </c>
      <c r="X138" s="201">
        <f t="shared" si="98"/>
        <v>0</v>
      </c>
      <c r="Y138" s="201">
        <f t="shared" si="98"/>
        <v>0</v>
      </c>
      <c r="Z138" s="201">
        <f t="shared" si="98"/>
        <v>0</v>
      </c>
      <c r="AA138" s="201">
        <f t="shared" si="98"/>
        <v>0</v>
      </c>
      <c r="AB138" s="201">
        <f t="shared" si="98"/>
        <v>0</v>
      </c>
      <c r="AC138" s="201">
        <f t="shared" si="98"/>
        <v>0</v>
      </c>
      <c r="AD138" s="201">
        <f t="shared" si="98"/>
        <v>0</v>
      </c>
      <c r="AE138" s="201">
        <f t="shared" si="98"/>
        <v>0</v>
      </c>
      <c r="AF138" s="201">
        <f t="shared" si="98"/>
        <v>0</v>
      </c>
      <c r="AG138" s="201">
        <f t="shared" si="98"/>
        <v>0</v>
      </c>
      <c r="AH138" s="201">
        <f t="shared" si="98"/>
        <v>0</v>
      </c>
      <c r="AI138" s="201">
        <f t="shared" si="98"/>
        <v>0</v>
      </c>
      <c r="AJ138" s="201">
        <f t="shared" si="98"/>
        <v>0</v>
      </c>
      <c r="AK138" s="201">
        <f t="shared" si="98"/>
        <v>0</v>
      </c>
      <c r="AL138" s="201">
        <f t="shared" si="98"/>
        <v>0</v>
      </c>
      <c r="AM138" s="201">
        <f t="shared" si="98"/>
        <v>0</v>
      </c>
      <c r="AN138" s="201">
        <f t="shared" si="98"/>
        <v>0</v>
      </c>
      <c r="AO138" s="201">
        <f t="shared" si="98"/>
        <v>0</v>
      </c>
      <c r="AP138" s="201">
        <f t="shared" si="98"/>
        <v>0</v>
      </c>
      <c r="AQ138" s="201">
        <f t="shared" si="98"/>
        <v>0</v>
      </c>
      <c r="AR138" s="201">
        <f t="shared" si="98"/>
        <v>0</v>
      </c>
      <c r="AS138" s="201">
        <f t="shared" si="98"/>
        <v>0</v>
      </c>
      <c r="AT138" s="201">
        <f t="shared" si="98"/>
        <v>0</v>
      </c>
      <c r="AU138" s="201">
        <f t="shared" si="98"/>
        <v>0</v>
      </c>
      <c r="AV138" s="201">
        <f t="shared" si="98"/>
        <v>0</v>
      </c>
      <c r="AW138" s="201">
        <f t="shared" si="98"/>
        <v>0</v>
      </c>
      <c r="AX138" s="201">
        <f t="shared" si="98"/>
        <v>0</v>
      </c>
      <c r="AY138" s="201">
        <f t="shared" ref="AY138:CC138" si="99">AY139+AY143</f>
        <v>0</v>
      </c>
      <c r="AZ138" s="201">
        <f t="shared" si="99"/>
        <v>0</v>
      </c>
      <c r="BA138" s="201">
        <f t="shared" si="99"/>
        <v>0</v>
      </c>
      <c r="BB138" s="201">
        <f t="shared" si="99"/>
        <v>0</v>
      </c>
      <c r="BC138" s="201">
        <f t="shared" si="99"/>
        <v>0</v>
      </c>
      <c r="BD138" s="201">
        <f t="shared" si="99"/>
        <v>0</v>
      </c>
      <c r="BE138" s="201">
        <f t="shared" si="99"/>
        <v>0</v>
      </c>
      <c r="BF138" s="201">
        <f t="shared" si="99"/>
        <v>0</v>
      </c>
      <c r="BG138" s="201">
        <f t="shared" si="99"/>
        <v>0</v>
      </c>
      <c r="BH138" s="201">
        <f t="shared" si="99"/>
        <v>0</v>
      </c>
      <c r="BI138" s="201">
        <f t="shared" si="99"/>
        <v>0</v>
      </c>
      <c r="BJ138" s="201">
        <f t="shared" si="99"/>
        <v>0</v>
      </c>
      <c r="BK138" s="201">
        <f t="shared" si="99"/>
        <v>0</v>
      </c>
      <c r="BL138" s="201">
        <f t="shared" si="99"/>
        <v>0</v>
      </c>
      <c r="BM138" s="201">
        <f t="shared" si="99"/>
        <v>0</v>
      </c>
      <c r="BN138" s="201">
        <f t="shared" si="99"/>
        <v>0</v>
      </c>
      <c r="BO138" s="201">
        <f t="shared" si="99"/>
        <v>0</v>
      </c>
      <c r="BP138" s="201">
        <f t="shared" si="99"/>
        <v>0</v>
      </c>
      <c r="BQ138" s="201">
        <f t="shared" si="99"/>
        <v>0</v>
      </c>
      <c r="BR138" s="201">
        <f t="shared" si="99"/>
        <v>0</v>
      </c>
      <c r="BS138" s="201">
        <f t="shared" si="99"/>
        <v>0</v>
      </c>
      <c r="BT138" s="201">
        <f t="shared" si="99"/>
        <v>0</v>
      </c>
      <c r="BU138" s="201">
        <f t="shared" si="99"/>
        <v>0</v>
      </c>
      <c r="BV138" s="201">
        <f t="shared" si="99"/>
        <v>0</v>
      </c>
      <c r="BW138" s="201">
        <f t="shared" si="99"/>
        <v>0</v>
      </c>
      <c r="BX138" s="201">
        <f t="shared" si="99"/>
        <v>0</v>
      </c>
      <c r="BY138" s="201">
        <f t="shared" si="99"/>
        <v>0</v>
      </c>
      <c r="BZ138" s="201">
        <f t="shared" si="99"/>
        <v>0</v>
      </c>
      <c r="CA138" s="201">
        <f t="shared" si="99"/>
        <v>0</v>
      </c>
      <c r="CB138" s="201">
        <f t="shared" si="99"/>
        <v>0</v>
      </c>
      <c r="CC138" s="201">
        <f t="shared" si="99"/>
        <v>0</v>
      </c>
      <c r="CD138" s="147"/>
    </row>
    <row r="139" spans="1:82" ht="38.450000000000003" hidden="1" customHeight="1" x14ac:dyDescent="0.2">
      <c r="A139" s="83" t="s">
        <v>15</v>
      </c>
      <c r="B139" s="84" t="s">
        <v>16</v>
      </c>
      <c r="C139" s="175" t="s">
        <v>36</v>
      </c>
      <c r="D139" s="155"/>
      <c r="E139" s="203">
        <f t="shared" ref="E139:R139" si="100">SUM(E140:E142)</f>
        <v>0</v>
      </c>
      <c r="F139" s="203">
        <f t="shared" si="100"/>
        <v>0</v>
      </c>
      <c r="G139" s="203">
        <f t="shared" si="100"/>
        <v>0</v>
      </c>
      <c r="H139" s="203">
        <f t="shared" si="100"/>
        <v>0</v>
      </c>
      <c r="I139" s="203">
        <f t="shared" si="100"/>
        <v>0</v>
      </c>
      <c r="J139" s="203">
        <f t="shared" si="100"/>
        <v>0</v>
      </c>
      <c r="K139" s="203">
        <f t="shared" si="100"/>
        <v>0</v>
      </c>
      <c r="L139" s="203">
        <f t="shared" si="100"/>
        <v>0</v>
      </c>
      <c r="M139" s="203">
        <f t="shared" si="100"/>
        <v>0</v>
      </c>
      <c r="N139" s="203">
        <f t="shared" si="100"/>
        <v>0</v>
      </c>
      <c r="O139" s="203">
        <f t="shared" si="100"/>
        <v>0</v>
      </c>
      <c r="P139" s="203">
        <f t="shared" si="100"/>
        <v>0</v>
      </c>
      <c r="Q139" s="203">
        <f t="shared" si="100"/>
        <v>0</v>
      </c>
      <c r="R139" s="203">
        <f t="shared" si="100"/>
        <v>0</v>
      </c>
      <c r="S139" s="203">
        <f t="shared" ref="S139:AX139" si="101">SUM(S140:S142)</f>
        <v>0</v>
      </c>
      <c r="T139" s="203">
        <f t="shared" si="101"/>
        <v>0</v>
      </c>
      <c r="U139" s="203">
        <f t="shared" si="101"/>
        <v>0</v>
      </c>
      <c r="V139" s="203">
        <f t="shared" si="101"/>
        <v>0</v>
      </c>
      <c r="W139" s="203">
        <f t="shared" si="101"/>
        <v>0</v>
      </c>
      <c r="X139" s="203">
        <f t="shared" si="101"/>
        <v>0</v>
      </c>
      <c r="Y139" s="203">
        <f t="shared" si="101"/>
        <v>0</v>
      </c>
      <c r="Z139" s="203">
        <f t="shared" si="101"/>
        <v>0</v>
      </c>
      <c r="AA139" s="203">
        <f t="shared" si="101"/>
        <v>0</v>
      </c>
      <c r="AB139" s="203">
        <f t="shared" si="101"/>
        <v>0</v>
      </c>
      <c r="AC139" s="203">
        <f t="shared" si="101"/>
        <v>0</v>
      </c>
      <c r="AD139" s="203">
        <f t="shared" si="101"/>
        <v>0</v>
      </c>
      <c r="AE139" s="203">
        <f t="shared" si="101"/>
        <v>0</v>
      </c>
      <c r="AF139" s="203">
        <f t="shared" si="101"/>
        <v>0</v>
      </c>
      <c r="AG139" s="203">
        <f t="shared" si="101"/>
        <v>0</v>
      </c>
      <c r="AH139" s="203">
        <f t="shared" si="101"/>
        <v>0</v>
      </c>
      <c r="AI139" s="203">
        <f t="shared" si="101"/>
        <v>0</v>
      </c>
      <c r="AJ139" s="203">
        <f t="shared" si="101"/>
        <v>0</v>
      </c>
      <c r="AK139" s="203">
        <f t="shared" si="101"/>
        <v>0</v>
      </c>
      <c r="AL139" s="203">
        <f t="shared" si="101"/>
        <v>0</v>
      </c>
      <c r="AM139" s="203">
        <f t="shared" si="101"/>
        <v>0</v>
      </c>
      <c r="AN139" s="203">
        <f t="shared" si="101"/>
        <v>0</v>
      </c>
      <c r="AO139" s="203">
        <f t="shared" si="101"/>
        <v>0</v>
      </c>
      <c r="AP139" s="203">
        <f t="shared" si="101"/>
        <v>0</v>
      </c>
      <c r="AQ139" s="203">
        <f t="shared" si="101"/>
        <v>0</v>
      </c>
      <c r="AR139" s="203">
        <f t="shared" si="101"/>
        <v>0</v>
      </c>
      <c r="AS139" s="203">
        <f t="shared" si="101"/>
        <v>0</v>
      </c>
      <c r="AT139" s="203">
        <f t="shared" si="101"/>
        <v>0</v>
      </c>
      <c r="AU139" s="203">
        <f t="shared" si="101"/>
        <v>0</v>
      </c>
      <c r="AV139" s="203">
        <f t="shared" si="101"/>
        <v>0</v>
      </c>
      <c r="AW139" s="203">
        <f t="shared" si="101"/>
        <v>0</v>
      </c>
      <c r="AX139" s="203">
        <f t="shared" si="101"/>
        <v>0</v>
      </c>
      <c r="AY139" s="203">
        <f t="shared" ref="AY139:CC139" si="102">SUM(AY140:AY142)</f>
        <v>0</v>
      </c>
      <c r="AZ139" s="203">
        <f t="shared" si="102"/>
        <v>0</v>
      </c>
      <c r="BA139" s="203">
        <f t="shared" si="102"/>
        <v>0</v>
      </c>
      <c r="BB139" s="203">
        <f t="shared" si="102"/>
        <v>0</v>
      </c>
      <c r="BC139" s="203">
        <f t="shared" si="102"/>
        <v>0</v>
      </c>
      <c r="BD139" s="203">
        <f t="shared" si="102"/>
        <v>0</v>
      </c>
      <c r="BE139" s="203">
        <f t="shared" si="102"/>
        <v>0</v>
      </c>
      <c r="BF139" s="203">
        <f t="shared" si="102"/>
        <v>0</v>
      </c>
      <c r="BG139" s="203">
        <f t="shared" si="102"/>
        <v>0</v>
      </c>
      <c r="BH139" s="203">
        <f t="shared" si="102"/>
        <v>0</v>
      </c>
      <c r="BI139" s="203">
        <f t="shared" si="102"/>
        <v>0</v>
      </c>
      <c r="BJ139" s="203">
        <f t="shared" si="102"/>
        <v>0</v>
      </c>
      <c r="BK139" s="203">
        <f t="shared" si="102"/>
        <v>0</v>
      </c>
      <c r="BL139" s="203">
        <f t="shared" si="102"/>
        <v>0</v>
      </c>
      <c r="BM139" s="203">
        <f t="shared" si="102"/>
        <v>0</v>
      </c>
      <c r="BN139" s="203">
        <f t="shared" si="102"/>
        <v>0</v>
      </c>
      <c r="BO139" s="203">
        <f t="shared" si="102"/>
        <v>0</v>
      </c>
      <c r="BP139" s="203">
        <f t="shared" si="102"/>
        <v>0</v>
      </c>
      <c r="BQ139" s="203">
        <f t="shared" si="102"/>
        <v>0</v>
      </c>
      <c r="BR139" s="203">
        <f t="shared" si="102"/>
        <v>0</v>
      </c>
      <c r="BS139" s="203">
        <f t="shared" si="102"/>
        <v>0</v>
      </c>
      <c r="BT139" s="203">
        <f t="shared" si="102"/>
        <v>0</v>
      </c>
      <c r="BU139" s="203">
        <f t="shared" si="102"/>
        <v>0</v>
      </c>
      <c r="BV139" s="203">
        <f t="shared" si="102"/>
        <v>0</v>
      </c>
      <c r="BW139" s="203">
        <f t="shared" si="102"/>
        <v>0</v>
      </c>
      <c r="BX139" s="203">
        <f t="shared" si="102"/>
        <v>0</v>
      </c>
      <c r="BY139" s="203">
        <f t="shared" si="102"/>
        <v>0</v>
      </c>
      <c r="BZ139" s="203">
        <f t="shared" si="102"/>
        <v>0</v>
      </c>
      <c r="CA139" s="203">
        <f t="shared" si="102"/>
        <v>0</v>
      </c>
      <c r="CB139" s="203">
        <f t="shared" si="102"/>
        <v>0</v>
      </c>
      <c r="CC139" s="203">
        <f t="shared" si="102"/>
        <v>0</v>
      </c>
      <c r="CD139" s="155"/>
    </row>
    <row r="140" spans="1:82" ht="25.5" hidden="1" x14ac:dyDescent="0.2">
      <c r="A140" s="77" t="s">
        <v>15</v>
      </c>
      <c r="B140" s="80" t="s">
        <v>922</v>
      </c>
      <c r="C140" s="93"/>
      <c r="D140" s="92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/>
      <c r="BU140" s="106"/>
      <c r="BV140" s="106"/>
      <c r="BW140" s="106"/>
      <c r="BX140" s="106"/>
      <c r="BY140" s="106"/>
      <c r="BZ140" s="106"/>
      <c r="CA140" s="106"/>
      <c r="CB140" s="106"/>
      <c r="CC140" s="106"/>
      <c r="CD140" s="92"/>
    </row>
    <row r="141" spans="1:82" ht="25.5" hidden="1" x14ac:dyDescent="0.2">
      <c r="A141" s="77" t="s">
        <v>15</v>
      </c>
      <c r="B141" s="80" t="s">
        <v>922</v>
      </c>
      <c r="C141" s="93"/>
      <c r="D141" s="92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/>
      <c r="AQ141" s="106"/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  <c r="BZ141" s="106"/>
      <c r="CA141" s="106"/>
      <c r="CB141" s="106"/>
      <c r="CC141" s="106"/>
      <c r="CD141" s="92"/>
    </row>
    <row r="142" spans="1:82" hidden="1" x14ac:dyDescent="0.2">
      <c r="A142" s="77" t="s">
        <v>85</v>
      </c>
      <c r="B142" s="78" t="s">
        <v>85</v>
      </c>
      <c r="C142" s="93"/>
      <c r="D142" s="92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  <c r="AK142" s="106"/>
      <c r="AL142" s="106"/>
      <c r="AM142" s="106"/>
      <c r="AN142" s="106"/>
      <c r="AO142" s="106"/>
      <c r="AP142" s="106"/>
      <c r="AQ142" s="106"/>
      <c r="AR142" s="106"/>
      <c r="AS142" s="106"/>
      <c r="AT142" s="106"/>
      <c r="AU142" s="106"/>
      <c r="AV142" s="106"/>
      <c r="AW142" s="106"/>
      <c r="AX142" s="106"/>
      <c r="AY142" s="106"/>
      <c r="AZ142" s="106"/>
      <c r="BA142" s="106"/>
      <c r="BB142" s="106"/>
      <c r="BC142" s="106"/>
      <c r="BD142" s="106"/>
      <c r="BE142" s="106"/>
      <c r="BF142" s="106"/>
      <c r="BG142" s="106"/>
      <c r="BH142" s="106"/>
      <c r="BI142" s="106"/>
      <c r="BJ142" s="106"/>
      <c r="BK142" s="106"/>
      <c r="BL142" s="106"/>
      <c r="BM142" s="106"/>
      <c r="BN142" s="106"/>
      <c r="BO142" s="106"/>
      <c r="BP142" s="106"/>
      <c r="BQ142" s="106"/>
      <c r="BR142" s="106"/>
      <c r="BS142" s="106"/>
      <c r="BT142" s="106"/>
      <c r="BU142" s="106"/>
      <c r="BV142" s="106"/>
      <c r="BW142" s="106"/>
      <c r="BX142" s="106"/>
      <c r="BY142" s="106"/>
      <c r="BZ142" s="106"/>
      <c r="CA142" s="106"/>
      <c r="CB142" s="106"/>
      <c r="CC142" s="106"/>
      <c r="CD142" s="92"/>
    </row>
    <row r="143" spans="1:82" ht="44.45" hidden="1" customHeight="1" x14ac:dyDescent="0.2">
      <c r="A143" s="83" t="s">
        <v>17</v>
      </c>
      <c r="B143" s="84" t="s">
        <v>18</v>
      </c>
      <c r="C143" s="175" t="s">
        <v>36</v>
      </c>
      <c r="D143" s="155"/>
      <c r="E143" s="203">
        <f t="shared" ref="E143:R143" si="103">SUM(E144:E146)</f>
        <v>0</v>
      </c>
      <c r="F143" s="203">
        <f t="shared" si="103"/>
        <v>0</v>
      </c>
      <c r="G143" s="203">
        <f t="shared" si="103"/>
        <v>0</v>
      </c>
      <c r="H143" s="203">
        <f t="shared" si="103"/>
        <v>0</v>
      </c>
      <c r="I143" s="203">
        <f t="shared" si="103"/>
        <v>0</v>
      </c>
      <c r="J143" s="203">
        <f t="shared" si="103"/>
        <v>0</v>
      </c>
      <c r="K143" s="203">
        <f t="shared" si="103"/>
        <v>0</v>
      </c>
      <c r="L143" s="203">
        <f t="shared" si="103"/>
        <v>0</v>
      </c>
      <c r="M143" s="203">
        <f t="shared" si="103"/>
        <v>0</v>
      </c>
      <c r="N143" s="203">
        <f t="shared" si="103"/>
        <v>0</v>
      </c>
      <c r="O143" s="203">
        <f t="shared" si="103"/>
        <v>0</v>
      </c>
      <c r="P143" s="203">
        <f t="shared" si="103"/>
        <v>0</v>
      </c>
      <c r="Q143" s="203">
        <f t="shared" si="103"/>
        <v>0</v>
      </c>
      <c r="R143" s="203">
        <f t="shared" si="103"/>
        <v>0</v>
      </c>
      <c r="S143" s="203">
        <f t="shared" ref="S143:AX143" si="104">SUM(S144:S146)</f>
        <v>0</v>
      </c>
      <c r="T143" s="203">
        <f t="shared" si="104"/>
        <v>0</v>
      </c>
      <c r="U143" s="203">
        <f t="shared" si="104"/>
        <v>0</v>
      </c>
      <c r="V143" s="203">
        <f t="shared" si="104"/>
        <v>0</v>
      </c>
      <c r="W143" s="203">
        <f t="shared" si="104"/>
        <v>0</v>
      </c>
      <c r="X143" s="203">
        <f t="shared" si="104"/>
        <v>0</v>
      </c>
      <c r="Y143" s="203">
        <f t="shared" si="104"/>
        <v>0</v>
      </c>
      <c r="Z143" s="203">
        <f t="shared" si="104"/>
        <v>0</v>
      </c>
      <c r="AA143" s="203">
        <f t="shared" si="104"/>
        <v>0</v>
      </c>
      <c r="AB143" s="203">
        <f t="shared" si="104"/>
        <v>0</v>
      </c>
      <c r="AC143" s="203">
        <f t="shared" si="104"/>
        <v>0</v>
      </c>
      <c r="AD143" s="203">
        <f t="shared" si="104"/>
        <v>0</v>
      </c>
      <c r="AE143" s="203">
        <f t="shared" si="104"/>
        <v>0</v>
      </c>
      <c r="AF143" s="203">
        <f t="shared" si="104"/>
        <v>0</v>
      </c>
      <c r="AG143" s="203">
        <f t="shared" si="104"/>
        <v>0</v>
      </c>
      <c r="AH143" s="203">
        <f t="shared" si="104"/>
        <v>0</v>
      </c>
      <c r="AI143" s="203">
        <f t="shared" si="104"/>
        <v>0</v>
      </c>
      <c r="AJ143" s="203">
        <f t="shared" si="104"/>
        <v>0</v>
      </c>
      <c r="AK143" s="203">
        <f t="shared" si="104"/>
        <v>0</v>
      </c>
      <c r="AL143" s="203">
        <f t="shared" si="104"/>
        <v>0</v>
      </c>
      <c r="AM143" s="203">
        <f t="shared" si="104"/>
        <v>0</v>
      </c>
      <c r="AN143" s="203">
        <f t="shared" si="104"/>
        <v>0</v>
      </c>
      <c r="AO143" s="203">
        <f t="shared" si="104"/>
        <v>0</v>
      </c>
      <c r="AP143" s="203">
        <f t="shared" si="104"/>
        <v>0</v>
      </c>
      <c r="AQ143" s="203">
        <f t="shared" si="104"/>
        <v>0</v>
      </c>
      <c r="AR143" s="203">
        <f t="shared" si="104"/>
        <v>0</v>
      </c>
      <c r="AS143" s="203">
        <f t="shared" si="104"/>
        <v>0</v>
      </c>
      <c r="AT143" s="203">
        <f t="shared" si="104"/>
        <v>0</v>
      </c>
      <c r="AU143" s="203">
        <f t="shared" si="104"/>
        <v>0</v>
      </c>
      <c r="AV143" s="203">
        <f t="shared" si="104"/>
        <v>0</v>
      </c>
      <c r="AW143" s="203">
        <f t="shared" si="104"/>
        <v>0</v>
      </c>
      <c r="AX143" s="203">
        <f t="shared" si="104"/>
        <v>0</v>
      </c>
      <c r="AY143" s="203">
        <f t="shared" ref="AY143:CC143" si="105">SUM(AY144:AY146)</f>
        <v>0</v>
      </c>
      <c r="AZ143" s="203">
        <f t="shared" si="105"/>
        <v>0</v>
      </c>
      <c r="BA143" s="203">
        <f t="shared" si="105"/>
        <v>0</v>
      </c>
      <c r="BB143" s="203">
        <f t="shared" si="105"/>
        <v>0</v>
      </c>
      <c r="BC143" s="203">
        <f t="shared" si="105"/>
        <v>0</v>
      </c>
      <c r="BD143" s="203">
        <f t="shared" si="105"/>
        <v>0</v>
      </c>
      <c r="BE143" s="203">
        <f t="shared" si="105"/>
        <v>0</v>
      </c>
      <c r="BF143" s="203">
        <f t="shared" si="105"/>
        <v>0</v>
      </c>
      <c r="BG143" s="203">
        <f t="shared" si="105"/>
        <v>0</v>
      </c>
      <c r="BH143" s="203">
        <f t="shared" si="105"/>
        <v>0</v>
      </c>
      <c r="BI143" s="203">
        <f t="shared" si="105"/>
        <v>0</v>
      </c>
      <c r="BJ143" s="203">
        <f t="shared" si="105"/>
        <v>0</v>
      </c>
      <c r="BK143" s="203">
        <f t="shared" si="105"/>
        <v>0</v>
      </c>
      <c r="BL143" s="203">
        <f t="shared" si="105"/>
        <v>0</v>
      </c>
      <c r="BM143" s="203">
        <f t="shared" si="105"/>
        <v>0</v>
      </c>
      <c r="BN143" s="203">
        <f t="shared" si="105"/>
        <v>0</v>
      </c>
      <c r="BO143" s="203">
        <f t="shared" si="105"/>
        <v>0</v>
      </c>
      <c r="BP143" s="203">
        <f t="shared" si="105"/>
        <v>0</v>
      </c>
      <c r="BQ143" s="203">
        <f t="shared" si="105"/>
        <v>0</v>
      </c>
      <c r="BR143" s="203">
        <f t="shared" si="105"/>
        <v>0</v>
      </c>
      <c r="BS143" s="203">
        <f t="shared" si="105"/>
        <v>0</v>
      </c>
      <c r="BT143" s="203">
        <f t="shared" si="105"/>
        <v>0</v>
      </c>
      <c r="BU143" s="203">
        <f t="shared" si="105"/>
        <v>0</v>
      </c>
      <c r="BV143" s="203">
        <f t="shared" si="105"/>
        <v>0</v>
      </c>
      <c r="BW143" s="203">
        <f t="shared" si="105"/>
        <v>0</v>
      </c>
      <c r="BX143" s="203">
        <f t="shared" si="105"/>
        <v>0</v>
      </c>
      <c r="BY143" s="203">
        <f t="shared" si="105"/>
        <v>0</v>
      </c>
      <c r="BZ143" s="203">
        <f t="shared" si="105"/>
        <v>0</v>
      </c>
      <c r="CA143" s="203">
        <f t="shared" si="105"/>
        <v>0</v>
      </c>
      <c r="CB143" s="203">
        <f t="shared" si="105"/>
        <v>0</v>
      </c>
      <c r="CC143" s="203">
        <f t="shared" si="105"/>
        <v>0</v>
      </c>
      <c r="CD143" s="155"/>
    </row>
    <row r="144" spans="1:82" ht="25.5" hidden="1" x14ac:dyDescent="0.2">
      <c r="A144" s="77" t="s">
        <v>17</v>
      </c>
      <c r="B144" s="80" t="s">
        <v>922</v>
      </c>
      <c r="C144" s="95"/>
      <c r="D144" s="92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  <c r="AI144" s="106"/>
      <c r="AJ144" s="106"/>
      <c r="AK144" s="106"/>
      <c r="AL144" s="106"/>
      <c r="AM144" s="106"/>
      <c r="AN144" s="106"/>
      <c r="AO144" s="106"/>
      <c r="AP144" s="106"/>
      <c r="AQ144" s="106"/>
      <c r="AR144" s="106"/>
      <c r="AS144" s="106"/>
      <c r="AT144" s="106"/>
      <c r="AU144" s="106"/>
      <c r="AV144" s="106"/>
      <c r="AW144" s="106"/>
      <c r="AX144" s="106"/>
      <c r="AY144" s="106"/>
      <c r="AZ144" s="106"/>
      <c r="BA144" s="106"/>
      <c r="BB144" s="106"/>
      <c r="BC144" s="106"/>
      <c r="BD144" s="106"/>
      <c r="BE144" s="106"/>
      <c r="BF144" s="106"/>
      <c r="BG144" s="106"/>
      <c r="BH144" s="106"/>
      <c r="BI144" s="106"/>
      <c r="BJ144" s="106"/>
      <c r="BK144" s="106"/>
      <c r="BL144" s="106"/>
      <c r="BM144" s="106"/>
      <c r="BN144" s="106"/>
      <c r="BO144" s="106"/>
      <c r="BP144" s="106"/>
      <c r="BQ144" s="106"/>
      <c r="BR144" s="106"/>
      <c r="BS144" s="106"/>
      <c r="BT144" s="106"/>
      <c r="BU144" s="106"/>
      <c r="BV144" s="106"/>
      <c r="BW144" s="106"/>
      <c r="BX144" s="106"/>
      <c r="BY144" s="106"/>
      <c r="BZ144" s="106"/>
      <c r="CA144" s="106"/>
      <c r="CB144" s="106"/>
      <c r="CC144" s="106"/>
      <c r="CD144" s="92"/>
    </row>
    <row r="145" spans="1:82" ht="25.5" hidden="1" x14ac:dyDescent="0.2">
      <c r="A145" s="77" t="s">
        <v>17</v>
      </c>
      <c r="B145" s="80" t="s">
        <v>922</v>
      </c>
      <c r="C145" s="95"/>
      <c r="D145" s="92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6"/>
      <c r="AR145" s="106"/>
      <c r="AS145" s="106"/>
      <c r="AT145" s="106"/>
      <c r="AU145" s="106"/>
      <c r="AV145" s="106"/>
      <c r="AW145" s="106"/>
      <c r="AX145" s="106"/>
      <c r="AY145" s="106"/>
      <c r="AZ145" s="106"/>
      <c r="BA145" s="106"/>
      <c r="BB145" s="106"/>
      <c r="BC145" s="106"/>
      <c r="BD145" s="106"/>
      <c r="BE145" s="106"/>
      <c r="BF145" s="106"/>
      <c r="BG145" s="106"/>
      <c r="BH145" s="106"/>
      <c r="BI145" s="106"/>
      <c r="BJ145" s="106"/>
      <c r="BK145" s="106"/>
      <c r="BL145" s="106"/>
      <c r="BM145" s="106"/>
      <c r="BN145" s="106"/>
      <c r="BO145" s="106"/>
      <c r="BP145" s="106"/>
      <c r="BQ145" s="106"/>
      <c r="BR145" s="106"/>
      <c r="BS145" s="106"/>
      <c r="BT145" s="106"/>
      <c r="BU145" s="106"/>
      <c r="BV145" s="106"/>
      <c r="BW145" s="106"/>
      <c r="BX145" s="106"/>
      <c r="BY145" s="106"/>
      <c r="BZ145" s="106"/>
      <c r="CA145" s="106"/>
      <c r="CB145" s="106"/>
      <c r="CC145" s="106"/>
      <c r="CD145" s="92"/>
    </row>
    <row r="146" spans="1:82" hidden="1" x14ac:dyDescent="0.2">
      <c r="A146" s="77" t="s">
        <v>85</v>
      </c>
      <c r="B146" s="78" t="s">
        <v>85</v>
      </c>
      <c r="C146" s="95"/>
      <c r="D146" s="92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N146" s="106"/>
      <c r="AO146" s="106"/>
      <c r="AP146" s="106"/>
      <c r="AQ146" s="106"/>
      <c r="AR146" s="106"/>
      <c r="AS146" s="106"/>
      <c r="AT146" s="106"/>
      <c r="AU146" s="106"/>
      <c r="AV146" s="106"/>
      <c r="AW146" s="106"/>
      <c r="AX146" s="106"/>
      <c r="AY146" s="106"/>
      <c r="AZ146" s="106"/>
      <c r="BA146" s="106"/>
      <c r="BB146" s="106"/>
      <c r="BC146" s="106"/>
      <c r="BD146" s="106"/>
      <c r="BE146" s="106"/>
      <c r="BF146" s="106"/>
      <c r="BG146" s="106"/>
      <c r="BH146" s="106"/>
      <c r="BI146" s="106"/>
      <c r="BJ146" s="106"/>
      <c r="BK146" s="106"/>
      <c r="BL146" s="106"/>
      <c r="BM146" s="106"/>
      <c r="BN146" s="106"/>
      <c r="BO146" s="106"/>
      <c r="BP146" s="106"/>
      <c r="BQ146" s="106"/>
      <c r="BR146" s="106"/>
      <c r="BS146" s="106"/>
      <c r="BT146" s="106"/>
      <c r="BU146" s="106"/>
      <c r="BV146" s="106"/>
      <c r="BW146" s="106"/>
      <c r="BX146" s="106"/>
      <c r="BY146" s="106"/>
      <c r="BZ146" s="106"/>
      <c r="CA146" s="106"/>
      <c r="CB146" s="106"/>
      <c r="CC146" s="106"/>
      <c r="CD146" s="92"/>
    </row>
    <row r="147" spans="1:82" ht="76.900000000000006" hidden="1" customHeight="1" x14ac:dyDescent="0.2">
      <c r="A147" s="188" t="s">
        <v>144</v>
      </c>
      <c r="B147" s="184" t="s">
        <v>19</v>
      </c>
      <c r="C147" s="185" t="s">
        <v>36</v>
      </c>
      <c r="D147" s="186"/>
      <c r="E147" s="187">
        <f t="shared" ref="E147:R147" si="106">E148+E152</f>
        <v>0</v>
      </c>
      <c r="F147" s="187">
        <f t="shared" si="106"/>
        <v>0</v>
      </c>
      <c r="G147" s="187">
        <f t="shared" si="106"/>
        <v>0</v>
      </c>
      <c r="H147" s="187">
        <f t="shared" si="106"/>
        <v>0</v>
      </c>
      <c r="I147" s="187">
        <f t="shared" si="106"/>
        <v>0</v>
      </c>
      <c r="J147" s="187">
        <f t="shared" si="106"/>
        <v>0</v>
      </c>
      <c r="K147" s="187">
        <f t="shared" si="106"/>
        <v>0</v>
      </c>
      <c r="L147" s="187">
        <f t="shared" si="106"/>
        <v>0</v>
      </c>
      <c r="M147" s="187">
        <f t="shared" si="106"/>
        <v>0</v>
      </c>
      <c r="N147" s="187">
        <f t="shared" si="106"/>
        <v>0</v>
      </c>
      <c r="O147" s="187">
        <f t="shared" si="106"/>
        <v>0</v>
      </c>
      <c r="P147" s="187">
        <f t="shared" si="106"/>
        <v>0</v>
      </c>
      <c r="Q147" s="187">
        <f t="shared" si="106"/>
        <v>0</v>
      </c>
      <c r="R147" s="187">
        <f t="shared" si="106"/>
        <v>0</v>
      </c>
      <c r="S147" s="187">
        <f t="shared" ref="S147:AX147" si="107">S148+S152</f>
        <v>0</v>
      </c>
      <c r="T147" s="187">
        <f t="shared" si="107"/>
        <v>0</v>
      </c>
      <c r="U147" s="187">
        <f t="shared" si="107"/>
        <v>0</v>
      </c>
      <c r="V147" s="187">
        <f t="shared" si="107"/>
        <v>0</v>
      </c>
      <c r="W147" s="187">
        <f t="shared" si="107"/>
        <v>0</v>
      </c>
      <c r="X147" s="187">
        <f t="shared" si="107"/>
        <v>0</v>
      </c>
      <c r="Y147" s="187">
        <f t="shared" si="107"/>
        <v>0</v>
      </c>
      <c r="Z147" s="187">
        <f t="shared" si="107"/>
        <v>0</v>
      </c>
      <c r="AA147" s="187">
        <f t="shared" si="107"/>
        <v>0</v>
      </c>
      <c r="AB147" s="187">
        <f t="shared" si="107"/>
        <v>0</v>
      </c>
      <c r="AC147" s="187">
        <f t="shared" si="107"/>
        <v>0</v>
      </c>
      <c r="AD147" s="187">
        <f t="shared" si="107"/>
        <v>0</v>
      </c>
      <c r="AE147" s="187">
        <f t="shared" si="107"/>
        <v>0</v>
      </c>
      <c r="AF147" s="187">
        <f t="shared" si="107"/>
        <v>0</v>
      </c>
      <c r="AG147" s="187">
        <f t="shared" si="107"/>
        <v>0</v>
      </c>
      <c r="AH147" s="187">
        <f t="shared" si="107"/>
        <v>0</v>
      </c>
      <c r="AI147" s="187">
        <f t="shared" si="107"/>
        <v>0</v>
      </c>
      <c r="AJ147" s="187">
        <f t="shared" si="107"/>
        <v>0</v>
      </c>
      <c r="AK147" s="187">
        <f t="shared" si="107"/>
        <v>0</v>
      </c>
      <c r="AL147" s="187">
        <f t="shared" si="107"/>
        <v>0</v>
      </c>
      <c r="AM147" s="187">
        <f t="shared" si="107"/>
        <v>0</v>
      </c>
      <c r="AN147" s="187">
        <f t="shared" si="107"/>
        <v>0</v>
      </c>
      <c r="AO147" s="187">
        <f t="shared" si="107"/>
        <v>0</v>
      </c>
      <c r="AP147" s="187">
        <f t="shared" si="107"/>
        <v>0</v>
      </c>
      <c r="AQ147" s="187">
        <f t="shared" si="107"/>
        <v>0</v>
      </c>
      <c r="AR147" s="187">
        <f t="shared" si="107"/>
        <v>0</v>
      </c>
      <c r="AS147" s="187">
        <f t="shared" si="107"/>
        <v>0</v>
      </c>
      <c r="AT147" s="187">
        <f t="shared" si="107"/>
        <v>0</v>
      </c>
      <c r="AU147" s="187">
        <f t="shared" si="107"/>
        <v>0</v>
      </c>
      <c r="AV147" s="187">
        <f t="shared" si="107"/>
        <v>0</v>
      </c>
      <c r="AW147" s="187">
        <f t="shared" si="107"/>
        <v>0</v>
      </c>
      <c r="AX147" s="187">
        <f t="shared" si="107"/>
        <v>0</v>
      </c>
      <c r="AY147" s="187">
        <f t="shared" ref="AY147:CC147" si="108">AY148+AY152</f>
        <v>0</v>
      </c>
      <c r="AZ147" s="187">
        <f t="shared" si="108"/>
        <v>0</v>
      </c>
      <c r="BA147" s="187">
        <f t="shared" si="108"/>
        <v>0</v>
      </c>
      <c r="BB147" s="187">
        <f t="shared" si="108"/>
        <v>0</v>
      </c>
      <c r="BC147" s="187">
        <f t="shared" si="108"/>
        <v>0</v>
      </c>
      <c r="BD147" s="187">
        <f t="shared" si="108"/>
        <v>0</v>
      </c>
      <c r="BE147" s="187">
        <f t="shared" si="108"/>
        <v>0</v>
      </c>
      <c r="BF147" s="187">
        <f t="shared" si="108"/>
        <v>0</v>
      </c>
      <c r="BG147" s="187">
        <f t="shared" si="108"/>
        <v>0</v>
      </c>
      <c r="BH147" s="187">
        <f t="shared" si="108"/>
        <v>0</v>
      </c>
      <c r="BI147" s="187">
        <f t="shared" si="108"/>
        <v>0</v>
      </c>
      <c r="BJ147" s="187">
        <f t="shared" si="108"/>
        <v>0</v>
      </c>
      <c r="BK147" s="187">
        <f t="shared" si="108"/>
        <v>0</v>
      </c>
      <c r="BL147" s="187">
        <f t="shared" si="108"/>
        <v>0</v>
      </c>
      <c r="BM147" s="187">
        <f t="shared" si="108"/>
        <v>0</v>
      </c>
      <c r="BN147" s="187">
        <f t="shared" si="108"/>
        <v>0</v>
      </c>
      <c r="BO147" s="187">
        <f t="shared" si="108"/>
        <v>0</v>
      </c>
      <c r="BP147" s="187">
        <f t="shared" si="108"/>
        <v>0</v>
      </c>
      <c r="BQ147" s="187">
        <f t="shared" si="108"/>
        <v>0</v>
      </c>
      <c r="BR147" s="187">
        <f t="shared" si="108"/>
        <v>0</v>
      </c>
      <c r="BS147" s="187">
        <f t="shared" si="108"/>
        <v>0</v>
      </c>
      <c r="BT147" s="187">
        <f t="shared" si="108"/>
        <v>0</v>
      </c>
      <c r="BU147" s="187">
        <f t="shared" si="108"/>
        <v>0</v>
      </c>
      <c r="BV147" s="187">
        <f t="shared" si="108"/>
        <v>0</v>
      </c>
      <c r="BW147" s="187">
        <f t="shared" si="108"/>
        <v>0</v>
      </c>
      <c r="BX147" s="187">
        <f t="shared" si="108"/>
        <v>0</v>
      </c>
      <c r="BY147" s="187">
        <f t="shared" si="108"/>
        <v>0</v>
      </c>
      <c r="BZ147" s="187">
        <f t="shared" si="108"/>
        <v>0</v>
      </c>
      <c r="CA147" s="187">
        <f t="shared" si="108"/>
        <v>0</v>
      </c>
      <c r="CB147" s="187">
        <f t="shared" si="108"/>
        <v>0</v>
      </c>
      <c r="CC147" s="187">
        <f t="shared" si="108"/>
        <v>0</v>
      </c>
      <c r="CD147" s="186"/>
    </row>
    <row r="148" spans="1:82" ht="63.75" hidden="1" x14ac:dyDescent="0.2">
      <c r="A148" s="77" t="s">
        <v>20</v>
      </c>
      <c r="B148" s="78" t="s">
        <v>21</v>
      </c>
      <c r="C148" s="93"/>
      <c r="D148" s="92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06"/>
      <c r="AL148" s="106"/>
      <c r="AM148" s="106"/>
      <c r="AN148" s="106"/>
      <c r="AO148" s="106"/>
      <c r="AP148" s="106"/>
      <c r="AQ148" s="106"/>
      <c r="AR148" s="106"/>
      <c r="AS148" s="106"/>
      <c r="AT148" s="106"/>
      <c r="AU148" s="106"/>
      <c r="AV148" s="106"/>
      <c r="AW148" s="106"/>
      <c r="AX148" s="106"/>
      <c r="AY148" s="106"/>
      <c r="AZ148" s="106"/>
      <c r="BA148" s="106"/>
      <c r="BB148" s="106"/>
      <c r="BC148" s="106"/>
      <c r="BD148" s="106"/>
      <c r="BE148" s="106"/>
      <c r="BF148" s="106"/>
      <c r="BG148" s="106"/>
      <c r="BH148" s="106"/>
      <c r="BI148" s="106"/>
      <c r="BJ148" s="106"/>
      <c r="BK148" s="106"/>
      <c r="BL148" s="106"/>
      <c r="BM148" s="106"/>
      <c r="BN148" s="106"/>
      <c r="BO148" s="106"/>
      <c r="BP148" s="106"/>
      <c r="BQ148" s="106"/>
      <c r="BR148" s="106"/>
      <c r="BS148" s="106"/>
      <c r="BT148" s="106"/>
      <c r="BU148" s="106"/>
      <c r="BV148" s="106"/>
      <c r="BW148" s="106"/>
      <c r="BX148" s="106"/>
      <c r="BY148" s="106"/>
      <c r="BZ148" s="106"/>
      <c r="CA148" s="106"/>
      <c r="CB148" s="106"/>
      <c r="CC148" s="106"/>
      <c r="CD148" s="92"/>
    </row>
    <row r="149" spans="1:82" ht="25.5" hidden="1" x14ac:dyDescent="0.2">
      <c r="A149" s="77" t="s">
        <v>20</v>
      </c>
      <c r="B149" s="80" t="s">
        <v>922</v>
      </c>
      <c r="C149" s="93"/>
      <c r="D149" s="92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  <c r="AT149" s="106"/>
      <c r="AU149" s="106"/>
      <c r="AV149" s="106"/>
      <c r="AW149" s="106"/>
      <c r="AX149" s="106"/>
      <c r="AY149" s="106"/>
      <c r="AZ149" s="106"/>
      <c r="BA149" s="106"/>
      <c r="BB149" s="106"/>
      <c r="BC149" s="106"/>
      <c r="BD149" s="106"/>
      <c r="BE149" s="106"/>
      <c r="BF149" s="106"/>
      <c r="BG149" s="106"/>
      <c r="BH149" s="106"/>
      <c r="BI149" s="106"/>
      <c r="BJ149" s="106"/>
      <c r="BK149" s="106"/>
      <c r="BL149" s="106"/>
      <c r="BM149" s="106"/>
      <c r="BN149" s="106"/>
      <c r="BO149" s="106"/>
      <c r="BP149" s="106"/>
      <c r="BQ149" s="106"/>
      <c r="BR149" s="106"/>
      <c r="BS149" s="106"/>
      <c r="BT149" s="106"/>
      <c r="BU149" s="106"/>
      <c r="BV149" s="106"/>
      <c r="BW149" s="106"/>
      <c r="BX149" s="106"/>
      <c r="BY149" s="106"/>
      <c r="BZ149" s="106"/>
      <c r="CA149" s="106"/>
      <c r="CB149" s="106"/>
      <c r="CC149" s="106"/>
      <c r="CD149" s="92"/>
    </row>
    <row r="150" spans="1:82" ht="25.5" hidden="1" x14ac:dyDescent="0.2">
      <c r="A150" s="77" t="s">
        <v>20</v>
      </c>
      <c r="B150" s="80" t="s">
        <v>922</v>
      </c>
      <c r="C150" s="93"/>
      <c r="D150" s="92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/>
      <c r="AQ150" s="106"/>
      <c r="AR150" s="106"/>
      <c r="AS150" s="106"/>
      <c r="AT150" s="106"/>
      <c r="AU150" s="106"/>
      <c r="AV150" s="106"/>
      <c r="AW150" s="106"/>
      <c r="AX150" s="106"/>
      <c r="AY150" s="106"/>
      <c r="AZ150" s="106"/>
      <c r="BA150" s="106"/>
      <c r="BB150" s="106"/>
      <c r="BC150" s="106"/>
      <c r="BD150" s="106"/>
      <c r="BE150" s="106"/>
      <c r="BF150" s="106"/>
      <c r="BG150" s="106"/>
      <c r="BH150" s="106"/>
      <c r="BI150" s="106"/>
      <c r="BJ150" s="106"/>
      <c r="BK150" s="106"/>
      <c r="BL150" s="106"/>
      <c r="BM150" s="106"/>
      <c r="BN150" s="106"/>
      <c r="BO150" s="106"/>
      <c r="BP150" s="106"/>
      <c r="BQ150" s="106"/>
      <c r="BR150" s="106"/>
      <c r="BS150" s="106"/>
      <c r="BT150" s="106"/>
      <c r="BU150" s="106"/>
      <c r="BV150" s="106"/>
      <c r="BW150" s="106"/>
      <c r="BX150" s="106"/>
      <c r="BY150" s="106"/>
      <c r="BZ150" s="106"/>
      <c r="CA150" s="106"/>
      <c r="CB150" s="106"/>
      <c r="CC150" s="106"/>
      <c r="CD150" s="92"/>
    </row>
    <row r="151" spans="1:82" hidden="1" x14ac:dyDescent="0.2">
      <c r="A151" s="77" t="s">
        <v>85</v>
      </c>
      <c r="B151" s="87" t="s">
        <v>85</v>
      </c>
      <c r="C151" s="93"/>
      <c r="D151" s="92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/>
      <c r="AQ151" s="106"/>
      <c r="AR151" s="106"/>
      <c r="AS151" s="106"/>
      <c r="AT151" s="106"/>
      <c r="AU151" s="106"/>
      <c r="AV151" s="106"/>
      <c r="AW151" s="106"/>
      <c r="AX151" s="106"/>
      <c r="AY151" s="106"/>
      <c r="AZ151" s="106"/>
      <c r="BA151" s="106"/>
      <c r="BB151" s="106"/>
      <c r="BC151" s="106"/>
      <c r="BD151" s="106"/>
      <c r="BE151" s="106"/>
      <c r="BF151" s="106"/>
      <c r="BG151" s="106"/>
      <c r="BH151" s="106"/>
      <c r="BI151" s="106"/>
      <c r="BJ151" s="106"/>
      <c r="BK151" s="106"/>
      <c r="BL151" s="106"/>
      <c r="BM151" s="106"/>
      <c r="BN151" s="106"/>
      <c r="BO151" s="106"/>
      <c r="BP151" s="106"/>
      <c r="BQ151" s="106"/>
      <c r="BR151" s="106"/>
      <c r="BS151" s="106"/>
      <c r="BT151" s="106"/>
      <c r="BU151" s="106"/>
      <c r="BV151" s="106"/>
      <c r="BW151" s="106"/>
      <c r="BX151" s="106"/>
      <c r="BY151" s="106"/>
      <c r="BZ151" s="106"/>
      <c r="CA151" s="106"/>
      <c r="CB151" s="106"/>
      <c r="CC151" s="106"/>
      <c r="CD151" s="92"/>
    </row>
    <row r="152" spans="1:82" ht="63.75" hidden="1" x14ac:dyDescent="0.2">
      <c r="A152" s="77" t="s">
        <v>22</v>
      </c>
      <c r="B152" s="78" t="s">
        <v>23</v>
      </c>
      <c r="C152" s="93"/>
      <c r="D152" s="92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/>
      <c r="AQ152" s="106"/>
      <c r="AR152" s="106"/>
      <c r="AS152" s="106"/>
      <c r="AT152" s="106"/>
      <c r="AU152" s="106"/>
      <c r="AV152" s="106"/>
      <c r="AW152" s="106"/>
      <c r="AX152" s="106"/>
      <c r="AY152" s="106"/>
      <c r="AZ152" s="106"/>
      <c r="BA152" s="106"/>
      <c r="BB152" s="106"/>
      <c r="BC152" s="106"/>
      <c r="BD152" s="106"/>
      <c r="BE152" s="106"/>
      <c r="BF152" s="106"/>
      <c r="BG152" s="106"/>
      <c r="BH152" s="106"/>
      <c r="BI152" s="106"/>
      <c r="BJ152" s="106"/>
      <c r="BK152" s="106"/>
      <c r="BL152" s="106"/>
      <c r="BM152" s="106"/>
      <c r="BN152" s="106"/>
      <c r="BO152" s="106"/>
      <c r="BP152" s="106"/>
      <c r="BQ152" s="106"/>
      <c r="BR152" s="106"/>
      <c r="BS152" s="106"/>
      <c r="BT152" s="106"/>
      <c r="BU152" s="106"/>
      <c r="BV152" s="106"/>
      <c r="BW152" s="106"/>
      <c r="BX152" s="106"/>
      <c r="BY152" s="106"/>
      <c r="BZ152" s="106"/>
      <c r="CA152" s="106"/>
      <c r="CB152" s="106"/>
      <c r="CC152" s="106"/>
      <c r="CD152" s="92"/>
    </row>
    <row r="153" spans="1:82" ht="25.5" hidden="1" x14ac:dyDescent="0.2">
      <c r="A153" s="77" t="s">
        <v>22</v>
      </c>
      <c r="B153" s="80" t="s">
        <v>922</v>
      </c>
      <c r="C153" s="93"/>
      <c r="D153" s="92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  <c r="AK153" s="106"/>
      <c r="AL153" s="106"/>
      <c r="AM153" s="106"/>
      <c r="AN153" s="106"/>
      <c r="AO153" s="106"/>
      <c r="AP153" s="106"/>
      <c r="AQ153" s="106"/>
      <c r="AR153" s="106"/>
      <c r="AS153" s="106"/>
      <c r="AT153" s="106"/>
      <c r="AU153" s="106"/>
      <c r="AV153" s="106"/>
      <c r="AW153" s="106"/>
      <c r="AX153" s="106"/>
      <c r="AY153" s="106"/>
      <c r="AZ153" s="106"/>
      <c r="BA153" s="106"/>
      <c r="BB153" s="106"/>
      <c r="BC153" s="106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6"/>
      <c r="BR153" s="106"/>
      <c r="BS153" s="106"/>
      <c r="BT153" s="106"/>
      <c r="BU153" s="106"/>
      <c r="BV153" s="106"/>
      <c r="BW153" s="106"/>
      <c r="BX153" s="106"/>
      <c r="BY153" s="106"/>
      <c r="BZ153" s="106"/>
      <c r="CA153" s="106"/>
      <c r="CB153" s="106"/>
      <c r="CC153" s="106"/>
      <c r="CD153" s="92"/>
    </row>
    <row r="154" spans="1:82" ht="25.5" hidden="1" x14ac:dyDescent="0.2">
      <c r="A154" s="77" t="s">
        <v>22</v>
      </c>
      <c r="B154" s="80" t="s">
        <v>922</v>
      </c>
      <c r="C154" s="93"/>
      <c r="D154" s="92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  <c r="AK154" s="106"/>
      <c r="AL154" s="106"/>
      <c r="AM154" s="106"/>
      <c r="AN154" s="106"/>
      <c r="AO154" s="106"/>
      <c r="AP154" s="106"/>
      <c r="AQ154" s="106"/>
      <c r="AR154" s="106"/>
      <c r="AS154" s="106"/>
      <c r="AT154" s="106"/>
      <c r="AU154" s="106"/>
      <c r="AV154" s="106"/>
      <c r="AW154" s="106"/>
      <c r="AX154" s="106"/>
      <c r="AY154" s="106"/>
      <c r="AZ154" s="106"/>
      <c r="BA154" s="106"/>
      <c r="BB154" s="106"/>
      <c r="BC154" s="106"/>
      <c r="BD154" s="106"/>
      <c r="BE154" s="106"/>
      <c r="BF154" s="106"/>
      <c r="BG154" s="106"/>
      <c r="BH154" s="106"/>
      <c r="BI154" s="106"/>
      <c r="BJ154" s="106"/>
      <c r="BK154" s="106"/>
      <c r="BL154" s="106"/>
      <c r="BM154" s="106"/>
      <c r="BN154" s="106"/>
      <c r="BO154" s="106"/>
      <c r="BP154" s="106"/>
      <c r="BQ154" s="106"/>
      <c r="BR154" s="106"/>
      <c r="BS154" s="106"/>
      <c r="BT154" s="106"/>
      <c r="BU154" s="106"/>
      <c r="BV154" s="106"/>
      <c r="BW154" s="106"/>
      <c r="BX154" s="106"/>
      <c r="BY154" s="106"/>
      <c r="BZ154" s="106"/>
      <c r="CA154" s="106"/>
      <c r="CB154" s="106"/>
      <c r="CC154" s="106"/>
      <c r="CD154" s="92"/>
    </row>
    <row r="155" spans="1:82" hidden="1" x14ac:dyDescent="0.2">
      <c r="A155" s="77" t="s">
        <v>85</v>
      </c>
      <c r="B155" s="87" t="s">
        <v>85</v>
      </c>
      <c r="C155" s="93"/>
      <c r="D155" s="92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6"/>
      <c r="AQ155" s="106"/>
      <c r="AR155" s="106"/>
      <c r="AS155" s="106"/>
      <c r="AT155" s="106"/>
      <c r="AU155" s="106"/>
      <c r="AV155" s="106"/>
      <c r="AW155" s="106"/>
      <c r="AX155" s="106"/>
      <c r="AY155" s="106"/>
      <c r="AZ155" s="106"/>
      <c r="BA155" s="106"/>
      <c r="BB155" s="106"/>
      <c r="BC155" s="106"/>
      <c r="BD155" s="106"/>
      <c r="BE155" s="106"/>
      <c r="BF155" s="106"/>
      <c r="BG155" s="106"/>
      <c r="BH155" s="106"/>
      <c r="BI155" s="106"/>
      <c r="BJ155" s="106"/>
      <c r="BK155" s="106"/>
      <c r="BL155" s="106"/>
      <c r="BM155" s="106"/>
      <c r="BN155" s="106"/>
      <c r="BO155" s="106"/>
      <c r="BP155" s="106"/>
      <c r="BQ155" s="106"/>
      <c r="BR155" s="106"/>
      <c r="BS155" s="106"/>
      <c r="BT155" s="106"/>
      <c r="BU155" s="106"/>
      <c r="BV155" s="106"/>
      <c r="BW155" s="106"/>
      <c r="BX155" s="106"/>
      <c r="BY155" s="106"/>
      <c r="BZ155" s="106"/>
      <c r="CA155" s="106"/>
      <c r="CB155" s="106"/>
      <c r="CC155" s="106"/>
      <c r="CD155" s="92"/>
    </row>
    <row r="156" spans="1:82" ht="39" customHeight="1" x14ac:dyDescent="0.2">
      <c r="A156" s="188" t="s">
        <v>146</v>
      </c>
      <c r="B156" s="184" t="s">
        <v>24</v>
      </c>
      <c r="C156" s="185" t="s">
        <v>36</v>
      </c>
      <c r="D156" s="186"/>
      <c r="E156" s="189">
        <f t="shared" ref="E156:R156" si="109">SUM(E157:E162)</f>
        <v>0</v>
      </c>
      <c r="F156" s="189">
        <f t="shared" si="109"/>
        <v>0</v>
      </c>
      <c r="G156" s="189">
        <f t="shared" si="109"/>
        <v>0</v>
      </c>
      <c r="H156" s="189">
        <f t="shared" si="109"/>
        <v>0</v>
      </c>
      <c r="I156" s="245">
        <f t="shared" si="109"/>
        <v>5.0000000000000001E-3</v>
      </c>
      <c r="J156" s="189">
        <f t="shared" si="109"/>
        <v>0</v>
      </c>
      <c r="K156" s="189">
        <f t="shared" si="109"/>
        <v>0</v>
      </c>
      <c r="L156" s="189">
        <f t="shared" si="109"/>
        <v>0</v>
      </c>
      <c r="M156" s="189">
        <f t="shared" si="109"/>
        <v>0</v>
      </c>
      <c r="N156" s="189">
        <f t="shared" si="109"/>
        <v>0</v>
      </c>
      <c r="O156" s="189">
        <f t="shared" si="109"/>
        <v>0</v>
      </c>
      <c r="P156" s="189">
        <f t="shared" si="109"/>
        <v>0</v>
      </c>
      <c r="Q156" s="189">
        <f t="shared" si="109"/>
        <v>0</v>
      </c>
      <c r="R156" s="189">
        <f t="shared" si="109"/>
        <v>0</v>
      </c>
      <c r="S156" s="189">
        <f t="shared" ref="S156:AX156" si="110">SUM(S157:S162)</f>
        <v>0</v>
      </c>
      <c r="T156" s="189">
        <f t="shared" si="110"/>
        <v>0</v>
      </c>
      <c r="U156" s="189">
        <f t="shared" si="110"/>
        <v>0</v>
      </c>
      <c r="V156" s="189">
        <f t="shared" si="110"/>
        <v>0</v>
      </c>
      <c r="W156" s="189">
        <f t="shared" si="110"/>
        <v>0</v>
      </c>
      <c r="X156" s="189">
        <f t="shared" si="110"/>
        <v>0</v>
      </c>
      <c r="Y156" s="189">
        <f t="shared" si="110"/>
        <v>0</v>
      </c>
      <c r="Z156" s="189">
        <f t="shared" si="110"/>
        <v>0</v>
      </c>
      <c r="AA156" s="189">
        <f t="shared" si="110"/>
        <v>0</v>
      </c>
      <c r="AB156" s="189">
        <f t="shared" si="110"/>
        <v>0</v>
      </c>
      <c r="AC156" s="189">
        <f t="shared" si="110"/>
        <v>0</v>
      </c>
      <c r="AD156" s="189">
        <f t="shared" si="110"/>
        <v>0</v>
      </c>
      <c r="AE156" s="189">
        <f t="shared" si="110"/>
        <v>0</v>
      </c>
      <c r="AF156" s="189">
        <f t="shared" si="110"/>
        <v>0</v>
      </c>
      <c r="AG156" s="189">
        <f t="shared" si="110"/>
        <v>0</v>
      </c>
      <c r="AH156" s="189">
        <f t="shared" si="110"/>
        <v>0</v>
      </c>
      <c r="AI156" s="189">
        <f t="shared" si="110"/>
        <v>0</v>
      </c>
      <c r="AJ156" s="189">
        <f t="shared" si="110"/>
        <v>0</v>
      </c>
      <c r="AK156" s="245">
        <f t="shared" si="110"/>
        <v>5.0000000000000001E-3</v>
      </c>
      <c r="AL156" s="189">
        <f t="shared" si="110"/>
        <v>0</v>
      </c>
      <c r="AM156" s="189">
        <f t="shared" si="110"/>
        <v>0</v>
      </c>
      <c r="AN156" s="189">
        <f t="shared" si="110"/>
        <v>0</v>
      </c>
      <c r="AO156" s="189">
        <f t="shared" si="110"/>
        <v>0</v>
      </c>
      <c r="AP156" s="189">
        <f t="shared" si="110"/>
        <v>0</v>
      </c>
      <c r="AQ156" s="189">
        <f t="shared" si="110"/>
        <v>0</v>
      </c>
      <c r="AR156" s="189">
        <f t="shared" si="110"/>
        <v>0</v>
      </c>
      <c r="AS156" s="189">
        <f t="shared" si="110"/>
        <v>0</v>
      </c>
      <c r="AT156" s="189">
        <f t="shared" si="110"/>
        <v>0</v>
      </c>
      <c r="AU156" s="189">
        <f t="shared" si="110"/>
        <v>0</v>
      </c>
      <c r="AV156" s="189">
        <f t="shared" si="110"/>
        <v>0</v>
      </c>
      <c r="AW156" s="189">
        <f t="shared" si="110"/>
        <v>0</v>
      </c>
      <c r="AX156" s="189">
        <f t="shared" si="110"/>
        <v>0</v>
      </c>
      <c r="AY156" s="189">
        <f t="shared" ref="AY156:CC156" si="111">SUM(AY157:AY162)</f>
        <v>0</v>
      </c>
      <c r="AZ156" s="189">
        <f t="shared" si="111"/>
        <v>0</v>
      </c>
      <c r="BA156" s="189">
        <f t="shared" si="111"/>
        <v>0</v>
      </c>
      <c r="BB156" s="189">
        <f t="shared" si="111"/>
        <v>0</v>
      </c>
      <c r="BC156" s="189">
        <f t="shared" si="111"/>
        <v>0</v>
      </c>
      <c r="BD156" s="189">
        <f t="shared" si="111"/>
        <v>0</v>
      </c>
      <c r="BE156" s="189">
        <f t="shared" si="111"/>
        <v>0</v>
      </c>
      <c r="BF156" s="189">
        <f t="shared" si="111"/>
        <v>0</v>
      </c>
      <c r="BG156" s="189">
        <f t="shared" si="111"/>
        <v>0</v>
      </c>
      <c r="BH156" s="189">
        <f t="shared" si="111"/>
        <v>0</v>
      </c>
      <c r="BI156" s="189">
        <f t="shared" si="111"/>
        <v>0</v>
      </c>
      <c r="BJ156" s="189">
        <f t="shared" si="111"/>
        <v>0</v>
      </c>
      <c r="BK156" s="189">
        <f t="shared" si="111"/>
        <v>0</v>
      </c>
      <c r="BL156" s="189">
        <f t="shared" si="111"/>
        <v>0</v>
      </c>
      <c r="BM156" s="189">
        <f t="shared" si="111"/>
        <v>0</v>
      </c>
      <c r="BN156" s="189">
        <f t="shared" si="111"/>
        <v>0</v>
      </c>
      <c r="BO156" s="189">
        <f t="shared" si="111"/>
        <v>0</v>
      </c>
      <c r="BP156" s="189">
        <f t="shared" si="111"/>
        <v>0</v>
      </c>
      <c r="BQ156" s="189">
        <f t="shared" si="111"/>
        <v>0</v>
      </c>
      <c r="BR156" s="189">
        <f t="shared" si="111"/>
        <v>0</v>
      </c>
      <c r="BS156" s="189">
        <f t="shared" si="111"/>
        <v>0</v>
      </c>
      <c r="BT156" s="189">
        <f t="shared" si="111"/>
        <v>0</v>
      </c>
      <c r="BU156" s="189">
        <f t="shared" si="111"/>
        <v>0</v>
      </c>
      <c r="BV156" s="189">
        <f t="shared" si="111"/>
        <v>0</v>
      </c>
      <c r="BW156" s="189">
        <f t="shared" si="111"/>
        <v>0</v>
      </c>
      <c r="BX156" s="189">
        <f t="shared" si="111"/>
        <v>0</v>
      </c>
      <c r="BY156" s="189">
        <f t="shared" si="111"/>
        <v>0</v>
      </c>
      <c r="BZ156" s="189">
        <f t="shared" si="111"/>
        <v>0</v>
      </c>
      <c r="CA156" s="189">
        <f t="shared" si="111"/>
        <v>0</v>
      </c>
      <c r="CB156" s="189">
        <f t="shared" si="111"/>
        <v>0</v>
      </c>
      <c r="CC156" s="189">
        <f t="shared" si="111"/>
        <v>0</v>
      </c>
      <c r="CD156" s="186"/>
    </row>
    <row r="157" spans="1:82" ht="31.9" customHeight="1" x14ac:dyDescent="0.2">
      <c r="A157" s="77" t="s">
        <v>146</v>
      </c>
      <c r="B157" s="80" t="str">
        <f>'Прил 10'!B156</f>
        <v>Строительство ВЛЗ-10 кВ, КТП в Ульяновском районе, с.Луговое</v>
      </c>
      <c r="C157" s="95" t="str">
        <f>'Прил 10'!C156</f>
        <v>М/УСК/73/С1</v>
      </c>
      <c r="D157" s="92"/>
      <c r="E157" s="106">
        <f t="shared" ref="E157:H158" si="112">L157+S157+Z157+AG157</f>
        <v>0</v>
      </c>
      <c r="F157" s="106">
        <f t="shared" si="112"/>
        <v>0</v>
      </c>
      <c r="G157" s="106">
        <f t="shared" si="112"/>
        <v>0</v>
      </c>
      <c r="H157" s="106">
        <f t="shared" si="112"/>
        <v>0</v>
      </c>
      <c r="I157" s="140">
        <f t="shared" ref="I157:K158" si="113">P157+W157+AD157+AK157</f>
        <v>5.0000000000000001E-3</v>
      </c>
      <c r="J157" s="106">
        <f t="shared" si="113"/>
        <v>0</v>
      </c>
      <c r="K157" s="106">
        <f t="shared" si="113"/>
        <v>0</v>
      </c>
      <c r="L157" s="106">
        <f>'Прил 13'!N158</f>
        <v>0</v>
      </c>
      <c r="M157" s="106">
        <f>'Прил 13'!O158</f>
        <v>0</v>
      </c>
      <c r="N157" s="106">
        <v>0</v>
      </c>
      <c r="O157" s="106">
        <v>0</v>
      </c>
      <c r="P157" s="106">
        <f>'Прил 13'!P158</f>
        <v>0</v>
      </c>
      <c r="Q157" s="106">
        <f>'Прил 13'!Q158</f>
        <v>0</v>
      </c>
      <c r="R157" s="106">
        <f>'Прил 13'!R158</f>
        <v>0</v>
      </c>
      <c r="S157" s="106">
        <f>'Прил 13'!U158</f>
        <v>0</v>
      </c>
      <c r="T157" s="106">
        <f>'Прил 13'!V158</f>
        <v>0</v>
      </c>
      <c r="U157" s="106">
        <v>0</v>
      </c>
      <c r="V157" s="106">
        <v>0</v>
      </c>
      <c r="W157" s="106">
        <f>'Прил 13'!W158</f>
        <v>0</v>
      </c>
      <c r="X157" s="106">
        <f>'Прил 13'!X158</f>
        <v>0</v>
      </c>
      <c r="Y157" s="106">
        <f>'Прил 13'!Y158</f>
        <v>0</v>
      </c>
      <c r="Z157" s="106">
        <f>'Прил 13'!AB158</f>
        <v>0</v>
      </c>
      <c r="AA157" s="106">
        <f>'Прил 13'!AC158</f>
        <v>0</v>
      </c>
      <c r="AB157" s="106">
        <v>0</v>
      </c>
      <c r="AC157" s="106">
        <v>0</v>
      </c>
      <c r="AD157" s="106">
        <f>'Прил 13'!AD158</f>
        <v>0</v>
      </c>
      <c r="AE157" s="106">
        <f>'Прил 13'!AE158</f>
        <v>0</v>
      </c>
      <c r="AF157" s="106">
        <f>'Прил 13'!AF158</f>
        <v>0</v>
      </c>
      <c r="AG157" s="106">
        <f>'Прил 13'!AI158</f>
        <v>0</v>
      </c>
      <c r="AH157" s="106">
        <f>'Прил 13'!AJ158</f>
        <v>0</v>
      </c>
      <c r="AI157" s="106">
        <v>0</v>
      </c>
      <c r="AJ157" s="106">
        <v>0</v>
      </c>
      <c r="AK157" s="140">
        <f>'Прил 13'!AK158</f>
        <v>5.0000000000000001E-3</v>
      </c>
      <c r="AL157" s="106">
        <f>'Прил 13'!AL158</f>
        <v>0</v>
      </c>
      <c r="AM157" s="106">
        <f>'Прил 13'!AM158</f>
        <v>0</v>
      </c>
      <c r="AN157" s="106">
        <f t="shared" ref="AN157:AT158" si="114">AU157+BB157+BI157+BP157</f>
        <v>0</v>
      </c>
      <c r="AO157" s="106">
        <f t="shared" si="114"/>
        <v>0</v>
      </c>
      <c r="AP157" s="106">
        <f t="shared" si="114"/>
        <v>0</v>
      </c>
      <c r="AQ157" s="106">
        <f t="shared" si="114"/>
        <v>0</v>
      </c>
      <c r="AR157" s="106">
        <f t="shared" si="114"/>
        <v>0</v>
      </c>
      <c r="AS157" s="106">
        <f t="shared" si="114"/>
        <v>0</v>
      </c>
      <c r="AT157" s="106">
        <f t="shared" si="114"/>
        <v>0</v>
      </c>
      <c r="AU157" s="106">
        <f>'Прил 13'!AW158</f>
        <v>0</v>
      </c>
      <c r="AV157" s="106">
        <f>'Прил 13'!AX158</f>
        <v>0</v>
      </c>
      <c r="AW157" s="106">
        <v>0</v>
      </c>
      <c r="AX157" s="106">
        <v>0</v>
      </c>
      <c r="AY157" s="106">
        <f>'Прил 13'!AY158</f>
        <v>0</v>
      </c>
      <c r="AZ157" s="106">
        <f>'Прил 13'!AZ158</f>
        <v>0</v>
      </c>
      <c r="BA157" s="106">
        <f>'Прил 13'!BA158</f>
        <v>0</v>
      </c>
      <c r="BB157" s="106">
        <v>0</v>
      </c>
      <c r="BC157" s="106">
        <v>0</v>
      </c>
      <c r="BD157" s="106">
        <v>0</v>
      </c>
      <c r="BE157" s="106">
        <v>0</v>
      </c>
      <c r="BF157" s="106">
        <v>0</v>
      </c>
      <c r="BG157" s="106">
        <v>0</v>
      </c>
      <c r="BH157" s="106">
        <v>0</v>
      </c>
      <c r="BI157" s="106"/>
      <c r="BJ157" s="106"/>
      <c r="BK157" s="106"/>
      <c r="BL157" s="106"/>
      <c r="BM157" s="106"/>
      <c r="BN157" s="106"/>
      <c r="BO157" s="106"/>
      <c r="BP157" s="106"/>
      <c r="BQ157" s="106"/>
      <c r="BR157" s="106"/>
      <c r="BS157" s="106"/>
      <c r="BT157" s="106"/>
      <c r="BU157" s="106"/>
      <c r="BV157" s="106"/>
      <c r="BW157" s="106">
        <f>AU157-L157+BB157-S157</f>
        <v>0</v>
      </c>
      <c r="BX157" s="106">
        <f t="shared" ref="BX157" si="115">AV157-M157+BC157-T157</f>
        <v>0</v>
      </c>
      <c r="BY157" s="106">
        <f t="shared" ref="BY157" si="116">AW157-N157+BD157-U157</f>
        <v>0</v>
      </c>
      <c r="BZ157" s="106">
        <f t="shared" ref="BZ157" si="117">AX157-O157+BE157-V157</f>
        <v>0</v>
      </c>
      <c r="CA157" s="106">
        <f t="shared" ref="CA157" si="118">AY157-P157+BF157-W157</f>
        <v>0</v>
      </c>
      <c r="CB157" s="106">
        <f t="shared" ref="CB157" si="119">AZ157-Q157+BG157-X157</f>
        <v>0</v>
      </c>
      <c r="CC157" s="106">
        <f>BA157-R157+BH157-Y157</f>
        <v>0</v>
      </c>
      <c r="CD157" s="121"/>
    </row>
    <row r="158" spans="1:82" ht="37.15" hidden="1" customHeight="1" x14ac:dyDescent="0.2">
      <c r="A158" s="77" t="s">
        <v>146</v>
      </c>
      <c r="B158" s="80">
        <f>'Прил 10'!B157</f>
        <v>0</v>
      </c>
      <c r="C158" s="95">
        <f>'Прил 10'!C157</f>
        <v>0</v>
      </c>
      <c r="D158" s="92"/>
      <c r="E158" s="106">
        <f t="shared" si="112"/>
        <v>0</v>
      </c>
      <c r="F158" s="106">
        <f t="shared" si="112"/>
        <v>0</v>
      </c>
      <c r="G158" s="106">
        <f t="shared" si="112"/>
        <v>0</v>
      </c>
      <c r="H158" s="106">
        <f t="shared" si="112"/>
        <v>0</v>
      </c>
      <c r="I158" s="106">
        <f t="shared" si="113"/>
        <v>0</v>
      </c>
      <c r="J158" s="106">
        <f t="shared" si="113"/>
        <v>0</v>
      </c>
      <c r="K158" s="106">
        <f t="shared" si="113"/>
        <v>0</v>
      </c>
      <c r="L158" s="106">
        <f>'Прил 13'!N159</f>
        <v>0</v>
      </c>
      <c r="M158" s="106">
        <f>'Прил 13'!O159</f>
        <v>0</v>
      </c>
      <c r="N158" s="106"/>
      <c r="O158" s="106"/>
      <c r="P158" s="106">
        <f>'Прил 13'!P159</f>
        <v>0</v>
      </c>
      <c r="Q158" s="106">
        <f>'Прил 13'!Q159</f>
        <v>0</v>
      </c>
      <c r="R158" s="106">
        <f>'Прил 13'!R159</f>
        <v>0</v>
      </c>
      <c r="S158" s="106">
        <f>'Прил 13'!U159</f>
        <v>0</v>
      </c>
      <c r="T158" s="106">
        <f>'Прил 13'!V159</f>
        <v>0</v>
      </c>
      <c r="U158" s="106"/>
      <c r="V158" s="106"/>
      <c r="W158" s="106">
        <f>'Прил 13'!W159</f>
        <v>0</v>
      </c>
      <c r="X158" s="106">
        <f>'Прил 13'!X159</f>
        <v>0</v>
      </c>
      <c r="Y158" s="106">
        <f>'Прил 13'!Y159</f>
        <v>0</v>
      </c>
      <c r="Z158" s="106">
        <f>'Прил 13'!AB159</f>
        <v>0</v>
      </c>
      <c r="AA158" s="106">
        <f>'Прил 13'!AC159</f>
        <v>0</v>
      </c>
      <c r="AB158" s="106"/>
      <c r="AC158" s="106"/>
      <c r="AD158" s="106">
        <f>'Прил 13'!AD159</f>
        <v>0</v>
      </c>
      <c r="AE158" s="106">
        <f>'Прил 13'!AE159</f>
        <v>0</v>
      </c>
      <c r="AF158" s="106">
        <f>'Прил 13'!AF159</f>
        <v>0</v>
      </c>
      <c r="AG158" s="106">
        <f>'Прил 13'!AI159</f>
        <v>0</v>
      </c>
      <c r="AH158" s="106">
        <f>'Прил 13'!AJ159</f>
        <v>0</v>
      </c>
      <c r="AI158" s="106"/>
      <c r="AJ158" s="106"/>
      <c r="AK158" s="106">
        <f>'Прил 13'!AK159</f>
        <v>0</v>
      </c>
      <c r="AL158" s="106">
        <f>'Прил 13'!AL159</f>
        <v>0</v>
      </c>
      <c r="AM158" s="106">
        <f>'Прил 13'!AM159</f>
        <v>0</v>
      </c>
      <c r="AN158" s="106">
        <f t="shared" si="114"/>
        <v>0</v>
      </c>
      <c r="AO158" s="106">
        <f t="shared" si="114"/>
        <v>0</v>
      </c>
      <c r="AP158" s="106">
        <f t="shared" si="114"/>
        <v>0</v>
      </c>
      <c r="AQ158" s="106">
        <f t="shared" si="114"/>
        <v>0</v>
      </c>
      <c r="AR158" s="106">
        <f t="shared" si="114"/>
        <v>0</v>
      </c>
      <c r="AS158" s="106">
        <f t="shared" si="114"/>
        <v>0</v>
      </c>
      <c r="AT158" s="106">
        <f t="shared" si="114"/>
        <v>0</v>
      </c>
      <c r="AU158" s="106">
        <f>'Прил 13'!AW159</f>
        <v>0</v>
      </c>
      <c r="AV158" s="106">
        <f>'Прил 13'!AX159</f>
        <v>0</v>
      </c>
      <c r="AW158" s="106"/>
      <c r="AX158" s="106"/>
      <c r="AY158" s="106">
        <f>'Прил 13'!AY159</f>
        <v>0</v>
      </c>
      <c r="AZ158" s="106">
        <f>'Прил 13'!AZ159</f>
        <v>0</v>
      </c>
      <c r="BA158" s="106">
        <f>'Прил 13'!BA159</f>
        <v>0</v>
      </c>
      <c r="BB158" s="106">
        <f>'Прил 13'!BD159</f>
        <v>0</v>
      </c>
      <c r="BC158" s="106">
        <f>'Прил 13'!BE159</f>
        <v>0</v>
      </c>
      <c r="BD158" s="106"/>
      <c r="BE158" s="106"/>
      <c r="BF158" s="106">
        <f>'Прил 13'!BF159</f>
        <v>0</v>
      </c>
      <c r="BG158" s="106">
        <f>'Прил 13'!BG159</f>
        <v>0</v>
      </c>
      <c r="BH158" s="106">
        <f>'Прил 13'!BH159</f>
        <v>0</v>
      </c>
      <c r="BI158" s="106">
        <f>'Прил 13'!BK159</f>
        <v>0</v>
      </c>
      <c r="BJ158" s="106">
        <f>'Прил 13'!BL159</f>
        <v>0</v>
      </c>
      <c r="BK158" s="106"/>
      <c r="BL158" s="106"/>
      <c r="BM158" s="106">
        <f>'Прил 13'!BM159</f>
        <v>0</v>
      </c>
      <c r="BN158" s="106">
        <f>'Прил 13'!BN159</f>
        <v>0</v>
      </c>
      <c r="BO158" s="106">
        <f>'Прил 13'!BO159</f>
        <v>0</v>
      </c>
      <c r="BP158" s="106">
        <f>'Прил 13'!BR159</f>
        <v>0</v>
      </c>
      <c r="BQ158" s="106">
        <f>'Прил 13'!BS159</f>
        <v>0</v>
      </c>
      <c r="BR158" s="106"/>
      <c r="BS158" s="106"/>
      <c r="BT158" s="106">
        <f>'Прил 13'!BT159</f>
        <v>0</v>
      </c>
      <c r="BU158" s="106">
        <f>'Прил 13'!BU159</f>
        <v>0</v>
      </c>
      <c r="BV158" s="106">
        <f>'Прил 13'!BV159</f>
        <v>0</v>
      </c>
      <c r="BW158" s="106">
        <f t="shared" ref="BW158:CC158" si="120">AN158-E158</f>
        <v>0</v>
      </c>
      <c r="BX158" s="106">
        <f t="shared" si="120"/>
        <v>0</v>
      </c>
      <c r="BY158" s="106">
        <f t="shared" si="120"/>
        <v>0</v>
      </c>
      <c r="BZ158" s="106">
        <f t="shared" si="120"/>
        <v>0</v>
      </c>
      <c r="CA158" s="106">
        <f t="shared" si="120"/>
        <v>0</v>
      </c>
      <c r="CB158" s="106">
        <f t="shared" si="120"/>
        <v>0</v>
      </c>
      <c r="CC158" s="106">
        <f t="shared" si="120"/>
        <v>0</v>
      </c>
      <c r="CD158" s="121"/>
    </row>
    <row r="159" spans="1:82" hidden="1" x14ac:dyDescent="0.2">
      <c r="A159" s="77" t="s">
        <v>146</v>
      </c>
      <c r="B159" s="120"/>
      <c r="C159" s="95"/>
      <c r="D159" s="92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  <c r="AG159" s="106"/>
      <c r="AH159" s="106"/>
      <c r="AI159" s="106"/>
      <c r="AJ159" s="106"/>
      <c r="AK159" s="106"/>
      <c r="AL159" s="106"/>
      <c r="AM159" s="106"/>
      <c r="AN159" s="106"/>
      <c r="AO159" s="106"/>
      <c r="AP159" s="106"/>
      <c r="AQ159" s="106"/>
      <c r="AR159" s="106"/>
      <c r="AS159" s="106"/>
      <c r="AT159" s="106"/>
      <c r="AU159" s="106"/>
      <c r="AV159" s="106"/>
      <c r="AW159" s="106"/>
      <c r="AX159" s="106"/>
      <c r="AY159" s="106"/>
      <c r="AZ159" s="106"/>
      <c r="BA159" s="106"/>
      <c r="BB159" s="106"/>
      <c r="BC159" s="106"/>
      <c r="BD159" s="106"/>
      <c r="BE159" s="106"/>
      <c r="BF159" s="106"/>
      <c r="BG159" s="106"/>
      <c r="BH159" s="106"/>
      <c r="BI159" s="106">
        <f>'Прил 13'!BK160</f>
        <v>0</v>
      </c>
      <c r="BJ159" s="106">
        <f>'Прил 13'!BL160</f>
        <v>0</v>
      </c>
      <c r="BK159" s="106"/>
      <c r="BL159" s="106"/>
      <c r="BM159" s="106"/>
      <c r="BN159" s="106"/>
      <c r="BO159" s="106"/>
      <c r="BP159" s="106">
        <f>'Прил 13'!BR160</f>
        <v>0</v>
      </c>
      <c r="BQ159" s="106">
        <f>'Прил 13'!BS160</f>
        <v>0</v>
      </c>
      <c r="BR159" s="106"/>
      <c r="BS159" s="106"/>
      <c r="BT159" s="106"/>
      <c r="BU159" s="106"/>
      <c r="BV159" s="106"/>
      <c r="BW159" s="106"/>
      <c r="BX159" s="106"/>
      <c r="BY159" s="106"/>
      <c r="BZ159" s="106"/>
      <c r="CA159" s="106"/>
      <c r="CB159" s="106"/>
      <c r="CC159" s="106"/>
      <c r="CD159" s="92"/>
    </row>
    <row r="160" spans="1:82" hidden="1" x14ac:dyDescent="0.2">
      <c r="A160" s="77" t="s">
        <v>146</v>
      </c>
      <c r="B160" s="120"/>
      <c r="C160" s="95"/>
      <c r="D160" s="92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  <c r="AG160" s="106"/>
      <c r="AH160" s="106"/>
      <c r="AI160" s="106"/>
      <c r="AJ160" s="106"/>
      <c r="AK160" s="106"/>
      <c r="AL160" s="106"/>
      <c r="AM160" s="106"/>
      <c r="AN160" s="106"/>
      <c r="AO160" s="106"/>
      <c r="AP160" s="106"/>
      <c r="AQ160" s="106"/>
      <c r="AR160" s="106"/>
      <c r="AS160" s="106"/>
      <c r="AT160" s="106"/>
      <c r="AU160" s="106"/>
      <c r="AV160" s="106"/>
      <c r="AW160" s="106"/>
      <c r="AX160" s="106"/>
      <c r="AY160" s="106"/>
      <c r="AZ160" s="106"/>
      <c r="BA160" s="106"/>
      <c r="BB160" s="106"/>
      <c r="BC160" s="106"/>
      <c r="BD160" s="106"/>
      <c r="BE160" s="106"/>
      <c r="BF160" s="106"/>
      <c r="BG160" s="106"/>
      <c r="BH160" s="106"/>
      <c r="BI160" s="106">
        <f>'Прил 13'!BK161</f>
        <v>0</v>
      </c>
      <c r="BJ160" s="106">
        <f>'Прил 13'!BL161</f>
        <v>0</v>
      </c>
      <c r="BK160" s="106"/>
      <c r="BL160" s="106"/>
      <c r="BM160" s="106"/>
      <c r="BN160" s="106"/>
      <c r="BO160" s="106"/>
      <c r="BP160" s="106">
        <f>'Прил 13'!BR161</f>
        <v>0</v>
      </c>
      <c r="BQ160" s="106">
        <f>'Прил 13'!BS161</f>
        <v>0</v>
      </c>
      <c r="BR160" s="106"/>
      <c r="BS160" s="106"/>
      <c r="BT160" s="106"/>
      <c r="BU160" s="106"/>
      <c r="BV160" s="106"/>
      <c r="BW160" s="106"/>
      <c r="BX160" s="106"/>
      <c r="BY160" s="106"/>
      <c r="BZ160" s="106"/>
      <c r="CA160" s="106"/>
      <c r="CB160" s="106"/>
      <c r="CC160" s="106"/>
      <c r="CD160" s="92"/>
    </row>
    <row r="161" spans="1:82" hidden="1" x14ac:dyDescent="0.2">
      <c r="A161" s="77" t="s">
        <v>146</v>
      </c>
      <c r="B161" s="120"/>
      <c r="C161" s="95"/>
      <c r="D161" s="92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  <c r="AK161" s="106"/>
      <c r="AL161" s="106"/>
      <c r="AM161" s="106"/>
      <c r="AN161" s="106"/>
      <c r="AO161" s="106"/>
      <c r="AP161" s="106"/>
      <c r="AQ161" s="106"/>
      <c r="AR161" s="106"/>
      <c r="AS161" s="106"/>
      <c r="AT161" s="106"/>
      <c r="AU161" s="106"/>
      <c r="AV161" s="106"/>
      <c r="AW161" s="106"/>
      <c r="AX161" s="106"/>
      <c r="AY161" s="106"/>
      <c r="AZ161" s="106"/>
      <c r="BA161" s="106"/>
      <c r="BB161" s="106"/>
      <c r="BC161" s="106"/>
      <c r="BD161" s="106"/>
      <c r="BE161" s="106"/>
      <c r="BF161" s="106"/>
      <c r="BG161" s="106"/>
      <c r="BH161" s="106"/>
      <c r="BI161" s="106">
        <f>'Прил 13'!BK162</f>
        <v>0</v>
      </c>
      <c r="BJ161" s="106">
        <f>'Прил 13'!BL162</f>
        <v>0</v>
      </c>
      <c r="BK161" s="106"/>
      <c r="BL161" s="106"/>
      <c r="BM161" s="106"/>
      <c r="BN161" s="106"/>
      <c r="BO161" s="106"/>
      <c r="BP161" s="106">
        <f>'Прил 13'!BR162</f>
        <v>0</v>
      </c>
      <c r="BQ161" s="106">
        <f>'Прил 13'!BS162</f>
        <v>0</v>
      </c>
      <c r="BR161" s="106"/>
      <c r="BS161" s="106"/>
      <c r="BT161" s="106"/>
      <c r="BU161" s="106"/>
      <c r="BV161" s="106"/>
      <c r="BW161" s="106"/>
      <c r="BX161" s="106"/>
      <c r="BY161" s="106"/>
      <c r="BZ161" s="106"/>
      <c r="CA161" s="106"/>
      <c r="CB161" s="106"/>
      <c r="CC161" s="106"/>
      <c r="CD161" s="92"/>
    </row>
    <row r="162" spans="1:82" hidden="1" x14ac:dyDescent="0.2">
      <c r="A162" s="77" t="s">
        <v>146</v>
      </c>
      <c r="B162" s="120"/>
      <c r="C162" s="95"/>
      <c r="D162" s="92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  <c r="AG162" s="106"/>
      <c r="AH162" s="106"/>
      <c r="AI162" s="106"/>
      <c r="AJ162" s="106"/>
      <c r="AK162" s="106"/>
      <c r="AL162" s="106"/>
      <c r="AM162" s="106"/>
      <c r="AN162" s="106"/>
      <c r="AO162" s="106"/>
      <c r="AP162" s="106"/>
      <c r="AQ162" s="106"/>
      <c r="AR162" s="106"/>
      <c r="AS162" s="106"/>
      <c r="AT162" s="106"/>
      <c r="AU162" s="106"/>
      <c r="AV162" s="106"/>
      <c r="AW162" s="106"/>
      <c r="AX162" s="106"/>
      <c r="AY162" s="106"/>
      <c r="AZ162" s="106"/>
      <c r="BA162" s="106"/>
      <c r="BB162" s="106"/>
      <c r="BC162" s="106"/>
      <c r="BD162" s="106"/>
      <c r="BE162" s="106"/>
      <c r="BF162" s="106"/>
      <c r="BG162" s="106"/>
      <c r="BH162" s="106"/>
      <c r="BI162" s="106">
        <f>'Прил 13'!BK163</f>
        <v>0</v>
      </c>
      <c r="BJ162" s="106">
        <f>'Прил 13'!BL163</f>
        <v>0</v>
      </c>
      <c r="BK162" s="106"/>
      <c r="BL162" s="106"/>
      <c r="BM162" s="106"/>
      <c r="BN162" s="106"/>
      <c r="BO162" s="106"/>
      <c r="BP162" s="106">
        <f>'Прил 13'!BR163</f>
        <v>0</v>
      </c>
      <c r="BQ162" s="106">
        <f>'Прил 13'!BS163</f>
        <v>0</v>
      </c>
      <c r="BR162" s="106"/>
      <c r="BS162" s="106"/>
      <c r="BT162" s="106"/>
      <c r="BU162" s="106"/>
      <c r="BV162" s="106"/>
      <c r="BW162" s="106"/>
      <c r="BX162" s="106"/>
      <c r="BY162" s="106"/>
      <c r="BZ162" s="106"/>
      <c r="CA162" s="106"/>
      <c r="CB162" s="106"/>
      <c r="CC162" s="106"/>
      <c r="CD162" s="92"/>
    </row>
    <row r="163" spans="1:82" ht="42.6" hidden="1" customHeight="1" x14ac:dyDescent="0.2">
      <c r="A163" s="188" t="s">
        <v>148</v>
      </c>
      <c r="B163" s="190" t="s">
        <v>25</v>
      </c>
      <c r="C163" s="185" t="s">
        <v>36</v>
      </c>
      <c r="D163" s="186"/>
      <c r="E163" s="187">
        <f t="shared" ref="E163:Q163" si="121">SUM(E164:E166)</f>
        <v>0</v>
      </c>
      <c r="F163" s="187">
        <f t="shared" si="121"/>
        <v>0</v>
      </c>
      <c r="G163" s="187">
        <f t="shared" si="121"/>
        <v>0</v>
      </c>
      <c r="H163" s="187">
        <f t="shared" si="121"/>
        <v>0</v>
      </c>
      <c r="I163" s="187">
        <f t="shared" si="121"/>
        <v>0</v>
      </c>
      <c r="J163" s="187">
        <f t="shared" si="121"/>
        <v>0</v>
      </c>
      <c r="K163" s="187">
        <f t="shared" si="121"/>
        <v>0</v>
      </c>
      <c r="L163" s="187">
        <f t="shared" si="121"/>
        <v>0</v>
      </c>
      <c r="M163" s="187">
        <f t="shared" si="121"/>
        <v>0</v>
      </c>
      <c r="N163" s="187">
        <f t="shared" si="121"/>
        <v>0</v>
      </c>
      <c r="O163" s="187">
        <f t="shared" si="121"/>
        <v>0</v>
      </c>
      <c r="P163" s="187">
        <f t="shared" si="121"/>
        <v>0</v>
      </c>
      <c r="Q163" s="187">
        <f t="shared" si="121"/>
        <v>0</v>
      </c>
      <c r="R163" s="187">
        <f>SUM(R164:R166)</f>
        <v>0</v>
      </c>
      <c r="S163" s="187">
        <f t="shared" ref="S163:CC163" si="122">SUM(S164:S166)</f>
        <v>0</v>
      </c>
      <c r="T163" s="187">
        <f t="shared" si="122"/>
        <v>0</v>
      </c>
      <c r="U163" s="187">
        <f t="shared" si="122"/>
        <v>0</v>
      </c>
      <c r="V163" s="187">
        <f t="shared" si="122"/>
        <v>0</v>
      </c>
      <c r="W163" s="187">
        <f t="shared" si="122"/>
        <v>0</v>
      </c>
      <c r="X163" s="187">
        <f t="shared" si="122"/>
        <v>0</v>
      </c>
      <c r="Y163" s="187">
        <f t="shared" si="122"/>
        <v>0</v>
      </c>
      <c r="Z163" s="187">
        <f t="shared" si="122"/>
        <v>0</v>
      </c>
      <c r="AA163" s="187">
        <f t="shared" si="122"/>
        <v>0</v>
      </c>
      <c r="AB163" s="187">
        <f t="shared" si="122"/>
        <v>0</v>
      </c>
      <c r="AC163" s="187">
        <f t="shared" si="122"/>
        <v>0</v>
      </c>
      <c r="AD163" s="187">
        <f t="shared" si="122"/>
        <v>0</v>
      </c>
      <c r="AE163" s="187">
        <f t="shared" si="122"/>
        <v>0</v>
      </c>
      <c r="AF163" s="187">
        <f t="shared" si="122"/>
        <v>0</v>
      </c>
      <c r="AG163" s="187">
        <f t="shared" si="122"/>
        <v>0</v>
      </c>
      <c r="AH163" s="187">
        <f t="shared" si="122"/>
        <v>0</v>
      </c>
      <c r="AI163" s="187">
        <f t="shared" si="122"/>
        <v>0</v>
      </c>
      <c r="AJ163" s="187">
        <f t="shared" si="122"/>
        <v>0</v>
      </c>
      <c r="AK163" s="187">
        <f t="shared" si="122"/>
        <v>0</v>
      </c>
      <c r="AL163" s="187">
        <f t="shared" si="122"/>
        <v>0</v>
      </c>
      <c r="AM163" s="187">
        <f t="shared" si="122"/>
        <v>0</v>
      </c>
      <c r="AN163" s="187">
        <f t="shared" si="122"/>
        <v>0</v>
      </c>
      <c r="AO163" s="187">
        <f t="shared" si="122"/>
        <v>0</v>
      </c>
      <c r="AP163" s="187">
        <f t="shared" si="122"/>
        <v>0</v>
      </c>
      <c r="AQ163" s="187">
        <f t="shared" si="122"/>
        <v>0</v>
      </c>
      <c r="AR163" s="187">
        <f t="shared" si="122"/>
        <v>0</v>
      </c>
      <c r="AS163" s="187">
        <f t="shared" si="122"/>
        <v>0</v>
      </c>
      <c r="AT163" s="187">
        <f t="shared" si="122"/>
        <v>0</v>
      </c>
      <c r="AU163" s="187">
        <f t="shared" si="122"/>
        <v>0</v>
      </c>
      <c r="AV163" s="187">
        <f t="shared" si="122"/>
        <v>0</v>
      </c>
      <c r="AW163" s="187">
        <f t="shared" si="122"/>
        <v>0</v>
      </c>
      <c r="AX163" s="187">
        <f t="shared" si="122"/>
        <v>0</v>
      </c>
      <c r="AY163" s="187">
        <f t="shared" si="122"/>
        <v>0</v>
      </c>
      <c r="AZ163" s="187">
        <f t="shared" si="122"/>
        <v>0</v>
      </c>
      <c r="BA163" s="187">
        <f t="shared" si="122"/>
        <v>0</v>
      </c>
      <c r="BB163" s="187">
        <f t="shared" si="122"/>
        <v>0</v>
      </c>
      <c r="BC163" s="187">
        <f t="shared" si="122"/>
        <v>0</v>
      </c>
      <c r="BD163" s="187">
        <f t="shared" si="122"/>
        <v>0</v>
      </c>
      <c r="BE163" s="187">
        <f t="shared" si="122"/>
        <v>0</v>
      </c>
      <c r="BF163" s="187">
        <f t="shared" si="122"/>
        <v>0</v>
      </c>
      <c r="BG163" s="187">
        <f t="shared" si="122"/>
        <v>0</v>
      </c>
      <c r="BH163" s="187">
        <f t="shared" si="122"/>
        <v>0</v>
      </c>
      <c r="BI163" s="187">
        <f t="shared" si="122"/>
        <v>0</v>
      </c>
      <c r="BJ163" s="187">
        <f t="shared" si="122"/>
        <v>0</v>
      </c>
      <c r="BK163" s="187">
        <f t="shared" si="122"/>
        <v>0</v>
      </c>
      <c r="BL163" s="187">
        <f t="shared" si="122"/>
        <v>0</v>
      </c>
      <c r="BM163" s="187">
        <f t="shared" si="122"/>
        <v>0</v>
      </c>
      <c r="BN163" s="187">
        <f t="shared" si="122"/>
        <v>0</v>
      </c>
      <c r="BO163" s="187">
        <f t="shared" si="122"/>
        <v>0</v>
      </c>
      <c r="BP163" s="187">
        <f t="shared" si="122"/>
        <v>0</v>
      </c>
      <c r="BQ163" s="187">
        <f t="shared" si="122"/>
        <v>0</v>
      </c>
      <c r="BR163" s="187">
        <f t="shared" si="122"/>
        <v>0</v>
      </c>
      <c r="BS163" s="187">
        <f t="shared" si="122"/>
        <v>0</v>
      </c>
      <c r="BT163" s="187">
        <f t="shared" si="122"/>
        <v>0</v>
      </c>
      <c r="BU163" s="187">
        <f t="shared" si="122"/>
        <v>0</v>
      </c>
      <c r="BV163" s="187">
        <f t="shared" si="122"/>
        <v>0</v>
      </c>
      <c r="BW163" s="187">
        <f t="shared" si="122"/>
        <v>0</v>
      </c>
      <c r="BX163" s="187">
        <f t="shared" si="122"/>
        <v>0</v>
      </c>
      <c r="BY163" s="187">
        <f t="shared" si="122"/>
        <v>0</v>
      </c>
      <c r="BZ163" s="187">
        <f t="shared" si="122"/>
        <v>0</v>
      </c>
      <c r="CA163" s="187">
        <f t="shared" si="122"/>
        <v>0</v>
      </c>
      <c r="CB163" s="187">
        <f t="shared" si="122"/>
        <v>0</v>
      </c>
      <c r="CC163" s="187">
        <f t="shared" si="122"/>
        <v>0</v>
      </c>
      <c r="CD163" s="186"/>
    </row>
    <row r="164" spans="1:82" ht="25.5" hidden="1" x14ac:dyDescent="0.2">
      <c r="A164" s="77" t="s">
        <v>148</v>
      </c>
      <c r="B164" s="80" t="s">
        <v>922</v>
      </c>
      <c r="C164" s="93"/>
      <c r="D164" s="92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  <c r="AK164" s="106"/>
      <c r="AL164" s="106"/>
      <c r="AM164" s="106"/>
      <c r="AN164" s="106"/>
      <c r="AO164" s="106"/>
      <c r="AP164" s="106"/>
      <c r="AQ164" s="106"/>
      <c r="AR164" s="106"/>
      <c r="AS164" s="106"/>
      <c r="AT164" s="106"/>
      <c r="AU164" s="106"/>
      <c r="AV164" s="106"/>
      <c r="AW164" s="106"/>
      <c r="AX164" s="106"/>
      <c r="AY164" s="106"/>
      <c r="AZ164" s="106"/>
      <c r="BA164" s="106"/>
      <c r="BB164" s="106"/>
      <c r="BC164" s="106"/>
      <c r="BD164" s="106"/>
      <c r="BE164" s="106"/>
      <c r="BF164" s="106"/>
      <c r="BG164" s="106"/>
      <c r="BH164" s="106"/>
      <c r="BI164" s="106"/>
      <c r="BJ164" s="106"/>
      <c r="BK164" s="106"/>
      <c r="BL164" s="106"/>
      <c r="BM164" s="106"/>
      <c r="BN164" s="106"/>
      <c r="BO164" s="106"/>
      <c r="BP164" s="106"/>
      <c r="BQ164" s="106"/>
      <c r="BR164" s="106"/>
      <c r="BS164" s="106"/>
      <c r="BT164" s="106"/>
      <c r="BU164" s="106"/>
      <c r="BV164" s="106"/>
      <c r="BW164" s="106"/>
      <c r="BX164" s="106"/>
      <c r="BY164" s="106"/>
      <c r="BZ164" s="106"/>
      <c r="CA164" s="106"/>
      <c r="CB164" s="106"/>
      <c r="CC164" s="106"/>
      <c r="CD164" s="92"/>
    </row>
    <row r="165" spans="1:82" ht="25.5" hidden="1" x14ac:dyDescent="0.2">
      <c r="A165" s="77" t="s">
        <v>148</v>
      </c>
      <c r="B165" s="80" t="s">
        <v>922</v>
      </c>
      <c r="C165" s="93"/>
      <c r="D165" s="92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  <c r="AG165" s="106"/>
      <c r="AH165" s="106"/>
      <c r="AI165" s="106"/>
      <c r="AJ165" s="106"/>
      <c r="AK165" s="106"/>
      <c r="AL165" s="106"/>
      <c r="AM165" s="106"/>
      <c r="AN165" s="106"/>
      <c r="AO165" s="106"/>
      <c r="AP165" s="106"/>
      <c r="AQ165" s="106"/>
      <c r="AR165" s="106"/>
      <c r="AS165" s="106"/>
      <c r="AT165" s="106"/>
      <c r="AU165" s="106"/>
      <c r="AV165" s="106"/>
      <c r="AW165" s="106"/>
      <c r="AX165" s="106"/>
      <c r="AY165" s="106"/>
      <c r="AZ165" s="106"/>
      <c r="BA165" s="106"/>
      <c r="BB165" s="106"/>
      <c r="BC165" s="106"/>
      <c r="BD165" s="106"/>
      <c r="BE165" s="106"/>
      <c r="BF165" s="106"/>
      <c r="BG165" s="106"/>
      <c r="BH165" s="106"/>
      <c r="BI165" s="106"/>
      <c r="BJ165" s="106"/>
      <c r="BK165" s="106"/>
      <c r="BL165" s="106"/>
      <c r="BM165" s="106"/>
      <c r="BN165" s="106"/>
      <c r="BO165" s="106"/>
      <c r="BP165" s="106"/>
      <c r="BQ165" s="106"/>
      <c r="BR165" s="106"/>
      <c r="BS165" s="106"/>
      <c r="BT165" s="106"/>
      <c r="BU165" s="106"/>
      <c r="BV165" s="106"/>
      <c r="BW165" s="106"/>
      <c r="BX165" s="106"/>
      <c r="BY165" s="106"/>
      <c r="BZ165" s="106"/>
      <c r="CA165" s="106"/>
      <c r="CB165" s="106"/>
      <c r="CC165" s="106"/>
      <c r="CD165" s="92"/>
    </row>
    <row r="166" spans="1:82" hidden="1" x14ac:dyDescent="0.2">
      <c r="A166" s="77" t="s">
        <v>85</v>
      </c>
      <c r="B166" s="87" t="s">
        <v>85</v>
      </c>
      <c r="C166" s="93"/>
      <c r="D166" s="92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  <c r="AG166" s="106"/>
      <c r="AH166" s="106"/>
      <c r="AI166" s="106"/>
      <c r="AJ166" s="106"/>
      <c r="AK166" s="106"/>
      <c r="AL166" s="106"/>
      <c r="AM166" s="106"/>
      <c r="AN166" s="106"/>
      <c r="AO166" s="106"/>
      <c r="AP166" s="106"/>
      <c r="AQ166" s="106"/>
      <c r="AR166" s="106"/>
      <c r="AS166" s="106"/>
      <c r="AT166" s="106"/>
      <c r="AU166" s="106"/>
      <c r="AV166" s="106"/>
      <c r="AW166" s="106"/>
      <c r="AX166" s="106"/>
      <c r="AY166" s="106"/>
      <c r="AZ166" s="106"/>
      <c r="BA166" s="106"/>
      <c r="BB166" s="106"/>
      <c r="BC166" s="106"/>
      <c r="BD166" s="106"/>
      <c r="BE166" s="106"/>
      <c r="BF166" s="106"/>
      <c r="BG166" s="106"/>
      <c r="BH166" s="106"/>
      <c r="BI166" s="106"/>
      <c r="BJ166" s="106"/>
      <c r="BK166" s="106"/>
      <c r="BL166" s="106"/>
      <c r="BM166" s="106"/>
      <c r="BN166" s="106"/>
      <c r="BO166" s="106"/>
      <c r="BP166" s="106"/>
      <c r="BQ166" s="106"/>
      <c r="BR166" s="106"/>
      <c r="BS166" s="106"/>
      <c r="BT166" s="106"/>
      <c r="BU166" s="106"/>
      <c r="BV166" s="106"/>
      <c r="BW166" s="106"/>
      <c r="BX166" s="106"/>
      <c r="BY166" s="106"/>
      <c r="BZ166" s="106"/>
      <c r="CA166" s="106"/>
      <c r="CB166" s="106"/>
      <c r="CC166" s="106"/>
      <c r="CD166" s="92"/>
    </row>
    <row r="167" spans="1:82" ht="27" customHeight="1" x14ac:dyDescent="0.2">
      <c r="A167" s="188" t="s">
        <v>150</v>
      </c>
      <c r="B167" s="184" t="s">
        <v>26</v>
      </c>
      <c r="C167" s="185" t="s">
        <v>36</v>
      </c>
      <c r="D167" s="186"/>
      <c r="E167" s="189">
        <f t="shared" ref="E167:AJ167" si="123">SUM(E168:E173)</f>
        <v>0</v>
      </c>
      <c r="F167" s="189">
        <f t="shared" si="123"/>
        <v>0</v>
      </c>
      <c r="G167" s="189">
        <f t="shared" si="123"/>
        <v>0</v>
      </c>
      <c r="H167" s="189">
        <f t="shared" si="123"/>
        <v>0</v>
      </c>
      <c r="I167" s="189">
        <f t="shared" si="123"/>
        <v>0</v>
      </c>
      <c r="J167" s="189">
        <f t="shared" si="123"/>
        <v>0</v>
      </c>
      <c r="K167" s="189">
        <f t="shared" si="123"/>
        <v>12</v>
      </c>
      <c r="L167" s="189">
        <f t="shared" si="123"/>
        <v>0</v>
      </c>
      <c r="M167" s="189">
        <f t="shared" si="123"/>
        <v>0</v>
      </c>
      <c r="N167" s="189">
        <f t="shared" si="123"/>
        <v>0</v>
      </c>
      <c r="O167" s="189">
        <f t="shared" si="123"/>
        <v>0</v>
      </c>
      <c r="P167" s="189">
        <f t="shared" si="123"/>
        <v>0</v>
      </c>
      <c r="Q167" s="189">
        <f t="shared" si="123"/>
        <v>0</v>
      </c>
      <c r="R167" s="189">
        <f t="shared" si="123"/>
        <v>0</v>
      </c>
      <c r="S167" s="189">
        <f t="shared" si="123"/>
        <v>0</v>
      </c>
      <c r="T167" s="189">
        <f t="shared" si="123"/>
        <v>0</v>
      </c>
      <c r="U167" s="189">
        <f t="shared" si="123"/>
        <v>0</v>
      </c>
      <c r="V167" s="189">
        <f t="shared" si="123"/>
        <v>0</v>
      </c>
      <c r="W167" s="189">
        <f t="shared" si="123"/>
        <v>0</v>
      </c>
      <c r="X167" s="189">
        <f t="shared" si="123"/>
        <v>0</v>
      </c>
      <c r="Y167" s="189">
        <f t="shared" si="123"/>
        <v>0</v>
      </c>
      <c r="Z167" s="189">
        <f t="shared" si="123"/>
        <v>0</v>
      </c>
      <c r="AA167" s="189">
        <f t="shared" si="123"/>
        <v>0</v>
      </c>
      <c r="AB167" s="189">
        <f t="shared" si="123"/>
        <v>0</v>
      </c>
      <c r="AC167" s="189">
        <f t="shared" si="123"/>
        <v>0</v>
      </c>
      <c r="AD167" s="189">
        <f t="shared" si="123"/>
        <v>0</v>
      </c>
      <c r="AE167" s="189">
        <f t="shared" si="123"/>
        <v>0</v>
      </c>
      <c r="AF167" s="189">
        <f t="shared" si="123"/>
        <v>12</v>
      </c>
      <c r="AG167" s="189">
        <f t="shared" si="123"/>
        <v>0</v>
      </c>
      <c r="AH167" s="189">
        <f t="shared" si="123"/>
        <v>0</v>
      </c>
      <c r="AI167" s="189">
        <f t="shared" si="123"/>
        <v>0</v>
      </c>
      <c r="AJ167" s="189">
        <f t="shared" si="123"/>
        <v>0</v>
      </c>
      <c r="AK167" s="189">
        <f t="shared" ref="AK167:BP167" si="124">SUM(AK168:AK173)</f>
        <v>0</v>
      </c>
      <c r="AL167" s="189">
        <f t="shared" si="124"/>
        <v>0</v>
      </c>
      <c r="AM167" s="189">
        <f t="shared" si="124"/>
        <v>0</v>
      </c>
      <c r="AN167" s="189">
        <f t="shared" si="124"/>
        <v>0</v>
      </c>
      <c r="AO167" s="189">
        <f t="shared" si="124"/>
        <v>0</v>
      </c>
      <c r="AP167" s="189">
        <f t="shared" si="124"/>
        <v>0</v>
      </c>
      <c r="AQ167" s="189">
        <f t="shared" si="124"/>
        <v>0</v>
      </c>
      <c r="AR167" s="189">
        <f t="shared" si="124"/>
        <v>0</v>
      </c>
      <c r="AS167" s="189">
        <f t="shared" si="124"/>
        <v>0</v>
      </c>
      <c r="AT167" s="189">
        <f t="shared" si="124"/>
        <v>1</v>
      </c>
      <c r="AU167" s="189">
        <f t="shared" si="124"/>
        <v>0</v>
      </c>
      <c r="AV167" s="189">
        <f t="shared" si="124"/>
        <v>0</v>
      </c>
      <c r="AW167" s="189">
        <f t="shared" si="124"/>
        <v>0</v>
      </c>
      <c r="AX167" s="189">
        <f t="shared" si="124"/>
        <v>0</v>
      </c>
      <c r="AY167" s="189">
        <f t="shared" si="124"/>
        <v>0</v>
      </c>
      <c r="AZ167" s="189">
        <f t="shared" si="124"/>
        <v>0</v>
      </c>
      <c r="BA167" s="189">
        <f t="shared" si="124"/>
        <v>0</v>
      </c>
      <c r="BB167" s="189">
        <f t="shared" si="124"/>
        <v>0</v>
      </c>
      <c r="BC167" s="189">
        <f t="shared" si="124"/>
        <v>0</v>
      </c>
      <c r="BD167" s="189">
        <f t="shared" si="124"/>
        <v>0</v>
      </c>
      <c r="BE167" s="189">
        <f t="shared" si="124"/>
        <v>0</v>
      </c>
      <c r="BF167" s="189">
        <f t="shared" si="124"/>
        <v>0</v>
      </c>
      <c r="BG167" s="189">
        <f t="shared" si="124"/>
        <v>0</v>
      </c>
      <c r="BH167" s="189">
        <f t="shared" si="124"/>
        <v>1</v>
      </c>
      <c r="BI167" s="189">
        <f t="shared" si="124"/>
        <v>0</v>
      </c>
      <c r="BJ167" s="189">
        <f t="shared" si="124"/>
        <v>0</v>
      </c>
      <c r="BK167" s="189">
        <f t="shared" si="124"/>
        <v>0</v>
      </c>
      <c r="BL167" s="189">
        <f t="shared" si="124"/>
        <v>0</v>
      </c>
      <c r="BM167" s="189">
        <f t="shared" si="124"/>
        <v>0</v>
      </c>
      <c r="BN167" s="189">
        <f t="shared" si="124"/>
        <v>0</v>
      </c>
      <c r="BO167" s="189">
        <f t="shared" si="124"/>
        <v>0</v>
      </c>
      <c r="BP167" s="189">
        <f t="shared" si="124"/>
        <v>0</v>
      </c>
      <c r="BQ167" s="189">
        <f t="shared" ref="BQ167:CC167" si="125">SUM(BQ168:BQ173)</f>
        <v>0</v>
      </c>
      <c r="BR167" s="189">
        <f t="shared" si="125"/>
        <v>0</v>
      </c>
      <c r="BS167" s="189">
        <f t="shared" si="125"/>
        <v>0</v>
      </c>
      <c r="BT167" s="189">
        <f t="shared" si="125"/>
        <v>0</v>
      </c>
      <c r="BU167" s="189">
        <f t="shared" si="125"/>
        <v>0</v>
      </c>
      <c r="BV167" s="189">
        <f t="shared" si="125"/>
        <v>0</v>
      </c>
      <c r="BW167" s="189">
        <f t="shared" si="125"/>
        <v>0</v>
      </c>
      <c r="BX167" s="189">
        <f t="shared" si="125"/>
        <v>0</v>
      </c>
      <c r="BY167" s="189">
        <f t="shared" si="125"/>
        <v>0</v>
      </c>
      <c r="BZ167" s="189">
        <f t="shared" si="125"/>
        <v>0</v>
      </c>
      <c r="CA167" s="189">
        <f t="shared" si="125"/>
        <v>0</v>
      </c>
      <c r="CB167" s="189">
        <f t="shared" si="125"/>
        <v>0</v>
      </c>
      <c r="CC167" s="189">
        <f t="shared" si="125"/>
        <v>1</v>
      </c>
      <c r="CD167" s="186"/>
    </row>
    <row r="168" spans="1:82" ht="24" customHeight="1" x14ac:dyDescent="0.2">
      <c r="A168" s="77" t="s">
        <v>150</v>
      </c>
      <c r="B168" s="80" t="str">
        <f>'Прил 10'!B167</f>
        <v>Легковой автомобиль класса В</v>
      </c>
      <c r="C168" s="95" t="str">
        <f>'Прил 10'!C167</f>
        <v>М/УСК/73/П12</v>
      </c>
      <c r="D168" s="92"/>
      <c r="E168" s="106">
        <f t="shared" ref="E168:K168" si="126">L168+S168+Z168+AG168</f>
        <v>0</v>
      </c>
      <c r="F168" s="106">
        <f t="shared" si="126"/>
        <v>0</v>
      </c>
      <c r="G168" s="106">
        <f t="shared" si="126"/>
        <v>0</v>
      </c>
      <c r="H168" s="106">
        <f t="shared" si="126"/>
        <v>0</v>
      </c>
      <c r="I168" s="106">
        <f t="shared" si="126"/>
        <v>0</v>
      </c>
      <c r="J168" s="106">
        <f t="shared" si="126"/>
        <v>0</v>
      </c>
      <c r="K168" s="106">
        <f t="shared" si="126"/>
        <v>1</v>
      </c>
      <c r="L168" s="106">
        <f>'Прил 13'!N169</f>
        <v>0</v>
      </c>
      <c r="M168" s="106">
        <f>'Прил 13'!O169</f>
        <v>0</v>
      </c>
      <c r="N168" s="106">
        <v>0</v>
      </c>
      <c r="O168" s="106">
        <v>0</v>
      </c>
      <c r="P168" s="106">
        <f>'Прил 13'!P169</f>
        <v>0</v>
      </c>
      <c r="Q168" s="106">
        <f>'Прил 13'!Q169</f>
        <v>0</v>
      </c>
      <c r="R168" s="106">
        <f>'Прил 13'!R169</f>
        <v>0</v>
      </c>
      <c r="S168" s="106">
        <f>'Прил 13'!U169</f>
        <v>0</v>
      </c>
      <c r="T168" s="106">
        <f>'Прил 13'!V169</f>
        <v>0</v>
      </c>
      <c r="U168" s="106">
        <v>0</v>
      </c>
      <c r="V168" s="106">
        <v>0</v>
      </c>
      <c r="W168" s="106">
        <f>'Прил 13'!W169</f>
        <v>0</v>
      </c>
      <c r="X168" s="106">
        <f>'Прил 13'!X169</f>
        <v>0</v>
      </c>
      <c r="Y168" s="106">
        <f>'Прил 13'!Y169</f>
        <v>0</v>
      </c>
      <c r="Z168" s="106">
        <f>'Прил 13'!AB169</f>
        <v>0</v>
      </c>
      <c r="AA168" s="106">
        <f>'Прил 13'!AC169</f>
        <v>0</v>
      </c>
      <c r="AB168" s="106">
        <v>0</v>
      </c>
      <c r="AC168" s="106">
        <v>0</v>
      </c>
      <c r="AD168" s="106">
        <f>'Прил 13'!AD169</f>
        <v>0</v>
      </c>
      <c r="AE168" s="106">
        <f>'Прил 13'!AE169</f>
        <v>0</v>
      </c>
      <c r="AF168" s="106">
        <f>'Прил 13'!AF169</f>
        <v>1</v>
      </c>
      <c r="AG168" s="106">
        <f>'Прил 13'!AI169</f>
        <v>0</v>
      </c>
      <c r="AH168" s="106">
        <f>'Прил 13'!AJ169</f>
        <v>0</v>
      </c>
      <c r="AI168" s="106">
        <v>0</v>
      </c>
      <c r="AJ168" s="106">
        <v>0</v>
      </c>
      <c r="AK168" s="106">
        <f>'Прил 13'!AK169</f>
        <v>0</v>
      </c>
      <c r="AL168" s="106">
        <f>'Прил 13'!AL169</f>
        <v>0</v>
      </c>
      <c r="AM168" s="106">
        <f>'Прил 13'!AM169</f>
        <v>0</v>
      </c>
      <c r="AN168" s="106">
        <f t="shared" ref="AN168:AT168" si="127">AU168+BB168+BI168+BP168</f>
        <v>0</v>
      </c>
      <c r="AO168" s="106">
        <f t="shared" si="127"/>
        <v>0</v>
      </c>
      <c r="AP168" s="106">
        <f t="shared" si="127"/>
        <v>0</v>
      </c>
      <c r="AQ168" s="106">
        <f t="shared" si="127"/>
        <v>0</v>
      </c>
      <c r="AR168" s="106">
        <f t="shared" si="127"/>
        <v>0</v>
      </c>
      <c r="AS168" s="106">
        <f t="shared" si="127"/>
        <v>0</v>
      </c>
      <c r="AT168" s="106">
        <f t="shared" si="127"/>
        <v>0</v>
      </c>
      <c r="AU168" s="106">
        <v>0</v>
      </c>
      <c r="AV168" s="106">
        <v>0</v>
      </c>
      <c r="AW168" s="106">
        <v>0</v>
      </c>
      <c r="AX168" s="106">
        <v>0</v>
      </c>
      <c r="AY168" s="106">
        <v>0</v>
      </c>
      <c r="AZ168" s="106">
        <v>0</v>
      </c>
      <c r="BA168" s="106">
        <v>0</v>
      </c>
      <c r="BB168" s="106">
        <v>0</v>
      </c>
      <c r="BC168" s="106">
        <v>0</v>
      </c>
      <c r="BD168" s="106">
        <v>0</v>
      </c>
      <c r="BE168" s="106">
        <v>0</v>
      </c>
      <c r="BF168" s="106">
        <v>0</v>
      </c>
      <c r="BG168" s="106">
        <v>0</v>
      </c>
      <c r="BH168" s="106">
        <v>0</v>
      </c>
      <c r="BI168" s="106"/>
      <c r="BJ168" s="106"/>
      <c r="BK168" s="106"/>
      <c r="BL168" s="106"/>
      <c r="BM168" s="106"/>
      <c r="BN168" s="106"/>
      <c r="BO168" s="106"/>
      <c r="BP168" s="106"/>
      <c r="BQ168" s="106"/>
      <c r="BR168" s="106"/>
      <c r="BS168" s="106"/>
      <c r="BT168" s="106"/>
      <c r="BU168" s="106"/>
      <c r="BV168" s="106"/>
      <c r="BW168" s="106">
        <f t="shared" ref="BW168:BW173" si="128">AU168-L168+BB168-S168</f>
        <v>0</v>
      </c>
      <c r="BX168" s="106">
        <f t="shared" ref="BX168:BX173" si="129">AV168-M168+BC168-T168</f>
        <v>0</v>
      </c>
      <c r="BY168" s="106">
        <f t="shared" ref="BY168:BY173" si="130">AW168-N168+BD168-U168</f>
        <v>0</v>
      </c>
      <c r="BZ168" s="106">
        <f t="shared" ref="BZ168:BZ173" si="131">AX168-O168+BE168-V168</f>
        <v>0</v>
      </c>
      <c r="CA168" s="106">
        <f t="shared" ref="CA168:CA173" si="132">AY168-P168+BF168-W168</f>
        <v>0</v>
      </c>
      <c r="CB168" s="106">
        <f t="shared" ref="CB168:CB173" si="133">AZ168-Q168+BG168-X168</f>
        <v>0</v>
      </c>
      <c r="CC168" s="106">
        <f t="shared" ref="CC168:CC173" si="134">BA168-R168+BH168-Y168</f>
        <v>0</v>
      </c>
      <c r="CD168" s="225"/>
    </row>
    <row r="169" spans="1:82" ht="26.45" customHeight="1" x14ac:dyDescent="0.2">
      <c r="A169" s="77" t="s">
        <v>150</v>
      </c>
      <c r="B169" s="80" t="str">
        <f>'Прил 10'!B168</f>
        <v>Легковой автомобиль класса С</v>
      </c>
      <c r="C169" s="95" t="str">
        <f>'Прил 10'!C168</f>
        <v>М/УСК/73/П13</v>
      </c>
      <c r="D169" s="92"/>
      <c r="E169" s="106">
        <f t="shared" ref="E169:E173" si="135">L169+S169+Z169+AG169</f>
        <v>0</v>
      </c>
      <c r="F169" s="106">
        <f t="shared" ref="F169:F173" si="136">M169+T169+AA169+AH169</f>
        <v>0</v>
      </c>
      <c r="G169" s="106">
        <f t="shared" ref="G169:G173" si="137">N169+U169+AB169+AI169</f>
        <v>0</v>
      </c>
      <c r="H169" s="106">
        <f t="shared" ref="H169:H173" si="138">O169+V169+AC169+AJ169</f>
        <v>0</v>
      </c>
      <c r="I169" s="106">
        <f t="shared" ref="I169:I173" si="139">P169+W169+AD169+AK169</f>
        <v>0</v>
      </c>
      <c r="J169" s="106">
        <f t="shared" ref="J169:J173" si="140">Q169+X169+AE169+AL169</f>
        <v>0</v>
      </c>
      <c r="K169" s="106">
        <f t="shared" ref="K169:K173" si="141">R169+Y169+AF169+AM169</f>
        <v>1</v>
      </c>
      <c r="L169" s="106">
        <f>'Прил 13'!N170</f>
        <v>0</v>
      </c>
      <c r="M169" s="106">
        <f>'Прил 13'!O170</f>
        <v>0</v>
      </c>
      <c r="N169" s="106">
        <v>0</v>
      </c>
      <c r="O169" s="106">
        <v>0</v>
      </c>
      <c r="P169" s="106">
        <f>'Прил 13'!P170</f>
        <v>0</v>
      </c>
      <c r="Q169" s="106">
        <f>'Прил 13'!Q170</f>
        <v>0</v>
      </c>
      <c r="R169" s="106">
        <f>'Прил 13'!R170</f>
        <v>0</v>
      </c>
      <c r="S169" s="106">
        <f>'Прил 13'!U170</f>
        <v>0</v>
      </c>
      <c r="T169" s="106">
        <f>'Прил 13'!V170</f>
        <v>0</v>
      </c>
      <c r="U169" s="106">
        <v>0</v>
      </c>
      <c r="V169" s="106">
        <v>0</v>
      </c>
      <c r="W169" s="106">
        <f>'Прил 13'!W170</f>
        <v>0</v>
      </c>
      <c r="X169" s="106">
        <f>'Прил 13'!X170</f>
        <v>0</v>
      </c>
      <c r="Y169" s="106">
        <f>'Прил 13'!Y170</f>
        <v>0</v>
      </c>
      <c r="Z169" s="106">
        <f>'Прил 13'!AB170</f>
        <v>0</v>
      </c>
      <c r="AA169" s="106">
        <f>'Прил 13'!AC170</f>
        <v>0</v>
      </c>
      <c r="AB169" s="106">
        <v>0</v>
      </c>
      <c r="AC169" s="106">
        <v>0</v>
      </c>
      <c r="AD169" s="106">
        <f>'Прил 13'!AD170</f>
        <v>0</v>
      </c>
      <c r="AE169" s="106">
        <f>'Прил 13'!AE170</f>
        <v>0</v>
      </c>
      <c r="AF169" s="106">
        <f>'Прил 13'!AF170</f>
        <v>1</v>
      </c>
      <c r="AG169" s="106">
        <f>'Прил 13'!AI170</f>
        <v>0</v>
      </c>
      <c r="AH169" s="106">
        <f>'Прил 13'!AJ170</f>
        <v>0</v>
      </c>
      <c r="AI169" s="106">
        <v>0</v>
      </c>
      <c r="AJ169" s="106">
        <v>0</v>
      </c>
      <c r="AK169" s="106">
        <f>'Прил 13'!AK170</f>
        <v>0</v>
      </c>
      <c r="AL169" s="106">
        <f>'Прил 13'!AL170</f>
        <v>0</v>
      </c>
      <c r="AM169" s="106">
        <f>'Прил 13'!AM170</f>
        <v>0</v>
      </c>
      <c r="AN169" s="106">
        <f t="shared" ref="AN169:AN173" si="142">AU169+BB169+BI169+BP169</f>
        <v>0</v>
      </c>
      <c r="AO169" s="106">
        <f t="shared" ref="AO169:AO173" si="143">AV169+BC169+BJ169+BQ169</f>
        <v>0</v>
      </c>
      <c r="AP169" s="106">
        <f t="shared" ref="AP169:AP173" si="144">AW169+BD169+BK169+BR169</f>
        <v>0</v>
      </c>
      <c r="AQ169" s="106">
        <f t="shared" ref="AQ169:AQ173" si="145">AX169+BE169+BL169+BS169</f>
        <v>0</v>
      </c>
      <c r="AR169" s="106">
        <f t="shared" ref="AR169:AR173" si="146">AY169+BF169+BM169+BT169</f>
        <v>0</v>
      </c>
      <c r="AS169" s="106">
        <f t="shared" ref="AS169:AS173" si="147">AZ169+BG169+BN169+BU169</f>
        <v>0</v>
      </c>
      <c r="AT169" s="106">
        <f t="shared" ref="AT169:AT173" si="148">BA169+BH169+BO169+BV169</f>
        <v>0</v>
      </c>
      <c r="AU169" s="106">
        <v>0</v>
      </c>
      <c r="AV169" s="106">
        <v>0</v>
      </c>
      <c r="AW169" s="106">
        <v>0</v>
      </c>
      <c r="AX169" s="106">
        <v>0</v>
      </c>
      <c r="AY169" s="106">
        <v>0</v>
      </c>
      <c r="AZ169" s="106">
        <v>0</v>
      </c>
      <c r="BA169" s="106">
        <v>0</v>
      </c>
      <c r="BB169" s="106">
        <v>0</v>
      </c>
      <c r="BC169" s="106">
        <v>0</v>
      </c>
      <c r="BD169" s="106">
        <v>0</v>
      </c>
      <c r="BE169" s="106">
        <v>0</v>
      </c>
      <c r="BF169" s="106">
        <v>0</v>
      </c>
      <c r="BG169" s="106">
        <v>0</v>
      </c>
      <c r="BH169" s="106">
        <v>0</v>
      </c>
      <c r="BI169" s="106"/>
      <c r="BJ169" s="106"/>
      <c r="BK169" s="106"/>
      <c r="BL169" s="106"/>
      <c r="BM169" s="106"/>
      <c r="BN169" s="106"/>
      <c r="BO169" s="106"/>
      <c r="BP169" s="106"/>
      <c r="BQ169" s="106"/>
      <c r="BR169" s="106"/>
      <c r="BS169" s="106"/>
      <c r="BT169" s="106"/>
      <c r="BU169" s="106"/>
      <c r="BV169" s="106"/>
      <c r="BW169" s="106">
        <f t="shared" si="128"/>
        <v>0</v>
      </c>
      <c r="BX169" s="106">
        <f t="shared" si="129"/>
        <v>0</v>
      </c>
      <c r="BY169" s="106">
        <f t="shared" si="130"/>
        <v>0</v>
      </c>
      <c r="BZ169" s="106">
        <f t="shared" si="131"/>
        <v>0</v>
      </c>
      <c r="CA169" s="106">
        <f t="shared" si="132"/>
        <v>0</v>
      </c>
      <c r="CB169" s="106">
        <f t="shared" si="133"/>
        <v>0</v>
      </c>
      <c r="CC169" s="106">
        <f t="shared" si="134"/>
        <v>0</v>
      </c>
      <c r="CD169" s="129"/>
    </row>
    <row r="170" spans="1:82" ht="31.9" customHeight="1" x14ac:dyDescent="0.2">
      <c r="A170" s="77" t="s">
        <v>150</v>
      </c>
      <c r="B170" s="80" t="str">
        <f>'Прил 10'!B169</f>
        <v>Грузопассажирский автомобиль УАЗ 390995</v>
      </c>
      <c r="C170" s="95" t="str">
        <f>'Прил 10'!C169</f>
        <v>М/УСК/73/П14</v>
      </c>
      <c r="D170" s="92"/>
      <c r="E170" s="106">
        <f t="shared" si="135"/>
        <v>0</v>
      </c>
      <c r="F170" s="106">
        <f t="shared" si="136"/>
        <v>0</v>
      </c>
      <c r="G170" s="106">
        <f t="shared" si="137"/>
        <v>0</v>
      </c>
      <c r="H170" s="106">
        <f t="shared" si="138"/>
        <v>0</v>
      </c>
      <c r="I170" s="106">
        <f t="shared" si="139"/>
        <v>0</v>
      </c>
      <c r="J170" s="106">
        <f t="shared" si="140"/>
        <v>0</v>
      </c>
      <c r="K170" s="106">
        <f t="shared" si="141"/>
        <v>5</v>
      </c>
      <c r="L170" s="106">
        <f>'Прил 13'!N171</f>
        <v>0</v>
      </c>
      <c r="M170" s="106">
        <f>'Прил 13'!O171</f>
        <v>0</v>
      </c>
      <c r="N170" s="106">
        <v>0</v>
      </c>
      <c r="O170" s="106">
        <v>0</v>
      </c>
      <c r="P170" s="106">
        <f>'Прил 13'!P171</f>
        <v>0</v>
      </c>
      <c r="Q170" s="106">
        <f>'Прил 13'!Q171</f>
        <v>0</v>
      </c>
      <c r="R170" s="106">
        <f>'Прил 13'!R171</f>
        <v>0</v>
      </c>
      <c r="S170" s="106">
        <f>'Прил 13'!U171</f>
        <v>0</v>
      </c>
      <c r="T170" s="106">
        <f>'Прил 13'!V171</f>
        <v>0</v>
      </c>
      <c r="U170" s="106">
        <v>0</v>
      </c>
      <c r="V170" s="106">
        <v>0</v>
      </c>
      <c r="W170" s="106">
        <f>'Прил 13'!W171</f>
        <v>0</v>
      </c>
      <c r="X170" s="106">
        <f>'Прил 13'!X171</f>
        <v>0</v>
      </c>
      <c r="Y170" s="106">
        <f>'Прил 13'!Y171</f>
        <v>0</v>
      </c>
      <c r="Z170" s="106">
        <f>'Прил 13'!AB171</f>
        <v>0</v>
      </c>
      <c r="AA170" s="106">
        <f>'Прил 13'!AC171</f>
        <v>0</v>
      </c>
      <c r="AB170" s="106">
        <v>0</v>
      </c>
      <c r="AC170" s="106">
        <v>0</v>
      </c>
      <c r="AD170" s="106">
        <f>'Прил 13'!AD171</f>
        <v>0</v>
      </c>
      <c r="AE170" s="106">
        <f>'Прил 13'!AE171</f>
        <v>0</v>
      </c>
      <c r="AF170" s="106">
        <f>'Прил 13'!AF171</f>
        <v>5</v>
      </c>
      <c r="AG170" s="106">
        <f>'Прил 13'!AI171</f>
        <v>0</v>
      </c>
      <c r="AH170" s="106">
        <f>'Прил 13'!AJ171</f>
        <v>0</v>
      </c>
      <c r="AI170" s="106">
        <v>0</v>
      </c>
      <c r="AJ170" s="106">
        <v>0</v>
      </c>
      <c r="AK170" s="106">
        <f>'Прил 13'!AK171</f>
        <v>0</v>
      </c>
      <c r="AL170" s="106">
        <f>'Прил 13'!AL171</f>
        <v>0</v>
      </c>
      <c r="AM170" s="106">
        <f>'Прил 13'!AM171</f>
        <v>0</v>
      </c>
      <c r="AN170" s="106">
        <f t="shared" si="142"/>
        <v>0</v>
      </c>
      <c r="AO170" s="106">
        <f t="shared" si="143"/>
        <v>0</v>
      </c>
      <c r="AP170" s="106">
        <f t="shared" si="144"/>
        <v>0</v>
      </c>
      <c r="AQ170" s="106">
        <f t="shared" si="145"/>
        <v>0</v>
      </c>
      <c r="AR170" s="106">
        <f t="shared" si="146"/>
        <v>0</v>
      </c>
      <c r="AS170" s="106">
        <f t="shared" si="147"/>
        <v>0</v>
      </c>
      <c r="AT170" s="106">
        <f t="shared" si="148"/>
        <v>0</v>
      </c>
      <c r="AU170" s="106">
        <v>0</v>
      </c>
      <c r="AV170" s="106">
        <v>0</v>
      </c>
      <c r="AW170" s="106">
        <v>0</v>
      </c>
      <c r="AX170" s="106">
        <v>0</v>
      </c>
      <c r="AY170" s="106">
        <v>0</v>
      </c>
      <c r="AZ170" s="106">
        <v>0</v>
      </c>
      <c r="BA170" s="106">
        <v>0</v>
      </c>
      <c r="BB170" s="106">
        <v>0</v>
      </c>
      <c r="BC170" s="106">
        <v>0</v>
      </c>
      <c r="BD170" s="106">
        <v>0</v>
      </c>
      <c r="BE170" s="106">
        <v>0</v>
      </c>
      <c r="BF170" s="106">
        <v>0</v>
      </c>
      <c r="BG170" s="106">
        <v>0</v>
      </c>
      <c r="BH170" s="106">
        <v>0</v>
      </c>
      <c r="BI170" s="106"/>
      <c r="BJ170" s="106"/>
      <c r="BK170" s="106"/>
      <c r="BL170" s="106"/>
      <c r="BM170" s="106"/>
      <c r="BN170" s="106"/>
      <c r="BO170" s="106"/>
      <c r="BP170" s="106"/>
      <c r="BQ170" s="106"/>
      <c r="BR170" s="106"/>
      <c r="BS170" s="106"/>
      <c r="BT170" s="106"/>
      <c r="BU170" s="106"/>
      <c r="BV170" s="106"/>
      <c r="BW170" s="106">
        <f t="shared" si="128"/>
        <v>0</v>
      </c>
      <c r="BX170" s="106">
        <f t="shared" si="129"/>
        <v>0</v>
      </c>
      <c r="BY170" s="106">
        <f t="shared" si="130"/>
        <v>0</v>
      </c>
      <c r="BZ170" s="106">
        <f t="shared" si="131"/>
        <v>0</v>
      </c>
      <c r="CA170" s="106">
        <f t="shared" si="132"/>
        <v>0</v>
      </c>
      <c r="CB170" s="106">
        <f t="shared" si="133"/>
        <v>0</v>
      </c>
      <c r="CC170" s="106">
        <f t="shared" si="134"/>
        <v>0</v>
      </c>
      <c r="CD170" s="129"/>
    </row>
    <row r="171" spans="1:82" ht="28.9" customHeight="1" x14ac:dyDescent="0.2">
      <c r="A171" s="77" t="s">
        <v>150</v>
      </c>
      <c r="B171" s="80" t="str">
        <f>'Прил 10'!B170</f>
        <v>Грузопассажирский автомобиль УАЗ 390945</v>
      </c>
      <c r="C171" s="95" t="str">
        <f>'Прил 10'!C170</f>
        <v>М/УСК/73/П15</v>
      </c>
      <c r="D171" s="92"/>
      <c r="E171" s="106">
        <f t="shared" si="135"/>
        <v>0</v>
      </c>
      <c r="F171" s="106">
        <f t="shared" si="136"/>
        <v>0</v>
      </c>
      <c r="G171" s="106">
        <f t="shared" si="137"/>
        <v>0</v>
      </c>
      <c r="H171" s="106">
        <f t="shared" si="138"/>
        <v>0</v>
      </c>
      <c r="I171" s="106">
        <f t="shared" si="139"/>
        <v>0</v>
      </c>
      <c r="J171" s="106">
        <f t="shared" si="140"/>
        <v>0</v>
      </c>
      <c r="K171" s="106">
        <f t="shared" si="141"/>
        <v>3</v>
      </c>
      <c r="L171" s="106">
        <f>'Прил 13'!N172</f>
        <v>0</v>
      </c>
      <c r="M171" s="106">
        <f>'Прил 13'!O172</f>
        <v>0</v>
      </c>
      <c r="N171" s="106">
        <v>0</v>
      </c>
      <c r="O171" s="106">
        <v>0</v>
      </c>
      <c r="P171" s="106">
        <f>'Прил 13'!P172</f>
        <v>0</v>
      </c>
      <c r="Q171" s="106">
        <f>'Прил 13'!Q172</f>
        <v>0</v>
      </c>
      <c r="R171" s="106">
        <f>'Прил 13'!R172</f>
        <v>0</v>
      </c>
      <c r="S171" s="106">
        <f>'Прил 13'!U172</f>
        <v>0</v>
      </c>
      <c r="T171" s="106">
        <f>'Прил 13'!V172</f>
        <v>0</v>
      </c>
      <c r="U171" s="106">
        <v>0</v>
      </c>
      <c r="V171" s="106">
        <v>0</v>
      </c>
      <c r="W171" s="106">
        <f>'Прил 13'!W172</f>
        <v>0</v>
      </c>
      <c r="X171" s="106">
        <f>'Прил 13'!X172</f>
        <v>0</v>
      </c>
      <c r="Y171" s="106">
        <f>'Прил 13'!Y172</f>
        <v>0</v>
      </c>
      <c r="Z171" s="106">
        <f>'Прил 13'!AB172</f>
        <v>0</v>
      </c>
      <c r="AA171" s="106">
        <f>'Прил 13'!AC172</f>
        <v>0</v>
      </c>
      <c r="AB171" s="106">
        <v>0</v>
      </c>
      <c r="AC171" s="106">
        <v>0</v>
      </c>
      <c r="AD171" s="106">
        <f>'Прил 13'!AD172</f>
        <v>0</v>
      </c>
      <c r="AE171" s="106">
        <f>'Прил 13'!AE172</f>
        <v>0</v>
      </c>
      <c r="AF171" s="106">
        <f>'Прил 13'!AF172</f>
        <v>3</v>
      </c>
      <c r="AG171" s="106">
        <f>'Прил 13'!AI172</f>
        <v>0</v>
      </c>
      <c r="AH171" s="106">
        <f>'Прил 13'!AJ172</f>
        <v>0</v>
      </c>
      <c r="AI171" s="106">
        <v>0</v>
      </c>
      <c r="AJ171" s="106">
        <v>0</v>
      </c>
      <c r="AK171" s="106">
        <f>'Прил 13'!AK172</f>
        <v>0</v>
      </c>
      <c r="AL171" s="106">
        <f>'Прил 13'!AL172</f>
        <v>0</v>
      </c>
      <c r="AM171" s="106">
        <f>'Прил 13'!AM172</f>
        <v>0</v>
      </c>
      <c r="AN171" s="106">
        <f t="shared" si="142"/>
        <v>0</v>
      </c>
      <c r="AO171" s="106">
        <f t="shared" si="143"/>
        <v>0</v>
      </c>
      <c r="AP171" s="106">
        <f t="shared" si="144"/>
        <v>0</v>
      </c>
      <c r="AQ171" s="106">
        <f t="shared" si="145"/>
        <v>0</v>
      </c>
      <c r="AR171" s="106">
        <f t="shared" si="146"/>
        <v>0</v>
      </c>
      <c r="AS171" s="106">
        <f t="shared" si="147"/>
        <v>0</v>
      </c>
      <c r="AT171" s="106">
        <f t="shared" si="148"/>
        <v>0</v>
      </c>
      <c r="AU171" s="106">
        <v>0</v>
      </c>
      <c r="AV171" s="106">
        <v>0</v>
      </c>
      <c r="AW171" s="106">
        <v>0</v>
      </c>
      <c r="AX171" s="106">
        <v>0</v>
      </c>
      <c r="AY171" s="106">
        <v>0</v>
      </c>
      <c r="AZ171" s="106">
        <v>0</v>
      </c>
      <c r="BA171" s="106">
        <v>0</v>
      </c>
      <c r="BB171" s="106">
        <v>0</v>
      </c>
      <c r="BC171" s="106">
        <v>0</v>
      </c>
      <c r="BD171" s="106">
        <v>0</v>
      </c>
      <c r="BE171" s="106">
        <v>0</v>
      </c>
      <c r="BF171" s="106">
        <v>0</v>
      </c>
      <c r="BG171" s="106">
        <v>0</v>
      </c>
      <c r="BH171" s="106">
        <v>0</v>
      </c>
      <c r="BI171" s="106"/>
      <c r="BJ171" s="106"/>
      <c r="BK171" s="106"/>
      <c r="BL171" s="106"/>
      <c r="BM171" s="106"/>
      <c r="BN171" s="106"/>
      <c r="BO171" s="106"/>
      <c r="BP171" s="106"/>
      <c r="BQ171" s="106"/>
      <c r="BR171" s="106"/>
      <c r="BS171" s="106"/>
      <c r="BT171" s="106"/>
      <c r="BU171" s="106"/>
      <c r="BV171" s="106"/>
      <c r="BW171" s="106">
        <f t="shared" si="128"/>
        <v>0</v>
      </c>
      <c r="BX171" s="106">
        <f t="shared" si="129"/>
        <v>0</v>
      </c>
      <c r="BY171" s="106">
        <f t="shared" si="130"/>
        <v>0</v>
      </c>
      <c r="BZ171" s="106">
        <f t="shared" si="131"/>
        <v>0</v>
      </c>
      <c r="CA171" s="106">
        <f t="shared" si="132"/>
        <v>0</v>
      </c>
      <c r="CB171" s="106">
        <f t="shared" si="133"/>
        <v>0</v>
      </c>
      <c r="CC171" s="106">
        <f t="shared" si="134"/>
        <v>0</v>
      </c>
      <c r="CD171" s="128"/>
    </row>
    <row r="172" spans="1:82" ht="28.15" customHeight="1" x14ac:dyDescent="0.2">
      <c r="A172" s="77" t="s">
        <v>150</v>
      </c>
      <c r="B172" s="80" t="str">
        <f>'Прил 10'!B171</f>
        <v xml:space="preserve">Автоподъемник Чайка-Socage T318 на базе ГАЗ Next, 4x2 </v>
      </c>
      <c r="C172" s="95" t="str">
        <f>'Прил 10'!C171</f>
        <v>М/УСК/73/П16</v>
      </c>
      <c r="D172" s="92"/>
      <c r="E172" s="106">
        <f t="shared" si="135"/>
        <v>0</v>
      </c>
      <c r="F172" s="106">
        <f t="shared" si="136"/>
        <v>0</v>
      </c>
      <c r="G172" s="106">
        <f t="shared" si="137"/>
        <v>0</v>
      </c>
      <c r="H172" s="106">
        <f t="shared" si="138"/>
        <v>0</v>
      </c>
      <c r="I172" s="106">
        <f t="shared" si="139"/>
        <v>0</v>
      </c>
      <c r="J172" s="106">
        <f t="shared" si="140"/>
        <v>0</v>
      </c>
      <c r="K172" s="106">
        <f t="shared" si="141"/>
        <v>1</v>
      </c>
      <c r="L172" s="106">
        <f>'Прил 13'!N173</f>
        <v>0</v>
      </c>
      <c r="M172" s="106">
        <f>'Прил 13'!O173</f>
        <v>0</v>
      </c>
      <c r="N172" s="106">
        <v>0</v>
      </c>
      <c r="O172" s="106">
        <v>0</v>
      </c>
      <c r="P172" s="106">
        <f>'Прил 13'!P173</f>
        <v>0</v>
      </c>
      <c r="Q172" s="106">
        <f>'Прил 13'!Q173</f>
        <v>0</v>
      </c>
      <c r="R172" s="106">
        <f>'Прил 13'!R173</f>
        <v>0</v>
      </c>
      <c r="S172" s="106">
        <f>'Прил 13'!U173</f>
        <v>0</v>
      </c>
      <c r="T172" s="106">
        <f>'Прил 13'!V173</f>
        <v>0</v>
      </c>
      <c r="U172" s="106">
        <v>0</v>
      </c>
      <c r="V172" s="106">
        <v>0</v>
      </c>
      <c r="W172" s="106">
        <f>'Прил 13'!W173</f>
        <v>0</v>
      </c>
      <c r="X172" s="106">
        <f>'Прил 13'!X173</f>
        <v>0</v>
      </c>
      <c r="Y172" s="106">
        <f>'Прил 13'!Y173</f>
        <v>0</v>
      </c>
      <c r="Z172" s="106">
        <f>'Прил 13'!AB173</f>
        <v>0</v>
      </c>
      <c r="AA172" s="106">
        <f>'Прил 13'!AC173</f>
        <v>0</v>
      </c>
      <c r="AB172" s="106">
        <v>0</v>
      </c>
      <c r="AC172" s="106">
        <v>0</v>
      </c>
      <c r="AD172" s="106">
        <f>'Прил 13'!AD173</f>
        <v>0</v>
      </c>
      <c r="AE172" s="106">
        <f>'Прил 13'!AE173</f>
        <v>0</v>
      </c>
      <c r="AF172" s="106">
        <f>'Прил 13'!AF173</f>
        <v>1</v>
      </c>
      <c r="AG172" s="106">
        <f>'Прил 13'!AI173</f>
        <v>0</v>
      </c>
      <c r="AH172" s="106">
        <f>'Прил 13'!AJ173</f>
        <v>0</v>
      </c>
      <c r="AI172" s="106">
        <v>0</v>
      </c>
      <c r="AJ172" s="106">
        <v>0</v>
      </c>
      <c r="AK172" s="106">
        <f>'Прил 13'!AK173</f>
        <v>0</v>
      </c>
      <c r="AL172" s="106">
        <f>'Прил 13'!AL173</f>
        <v>0</v>
      </c>
      <c r="AM172" s="106">
        <f>'Прил 13'!AM173</f>
        <v>0</v>
      </c>
      <c r="AN172" s="106">
        <f t="shared" si="142"/>
        <v>0</v>
      </c>
      <c r="AO172" s="106">
        <f t="shared" si="143"/>
        <v>0</v>
      </c>
      <c r="AP172" s="106">
        <f t="shared" si="144"/>
        <v>0</v>
      </c>
      <c r="AQ172" s="106">
        <f t="shared" si="145"/>
        <v>0</v>
      </c>
      <c r="AR172" s="106">
        <f t="shared" si="146"/>
        <v>0</v>
      </c>
      <c r="AS172" s="106">
        <f t="shared" si="147"/>
        <v>0</v>
      </c>
      <c r="AT172" s="106">
        <f t="shared" si="148"/>
        <v>0</v>
      </c>
      <c r="AU172" s="106">
        <v>0</v>
      </c>
      <c r="AV172" s="106">
        <v>0</v>
      </c>
      <c r="AW172" s="106">
        <v>0</v>
      </c>
      <c r="AX172" s="106">
        <v>0</v>
      </c>
      <c r="AY172" s="106">
        <v>0</v>
      </c>
      <c r="AZ172" s="106">
        <v>0</v>
      </c>
      <c r="BA172" s="106">
        <v>0</v>
      </c>
      <c r="BB172" s="106">
        <v>0</v>
      </c>
      <c r="BC172" s="106">
        <v>0</v>
      </c>
      <c r="BD172" s="106">
        <v>0</v>
      </c>
      <c r="BE172" s="106">
        <v>0</v>
      </c>
      <c r="BF172" s="106">
        <v>0</v>
      </c>
      <c r="BG172" s="106">
        <v>0</v>
      </c>
      <c r="BH172" s="106">
        <v>0</v>
      </c>
      <c r="BI172" s="106"/>
      <c r="BJ172" s="106"/>
      <c r="BK172" s="106"/>
      <c r="BL172" s="106"/>
      <c r="BM172" s="106"/>
      <c r="BN172" s="106"/>
      <c r="BO172" s="106"/>
      <c r="BP172" s="106"/>
      <c r="BQ172" s="106"/>
      <c r="BR172" s="106"/>
      <c r="BS172" s="106"/>
      <c r="BT172" s="106"/>
      <c r="BU172" s="106"/>
      <c r="BV172" s="106"/>
      <c r="BW172" s="106">
        <f t="shared" si="128"/>
        <v>0</v>
      </c>
      <c r="BX172" s="106">
        <f t="shared" si="129"/>
        <v>0</v>
      </c>
      <c r="BY172" s="106">
        <f t="shared" si="130"/>
        <v>0</v>
      </c>
      <c r="BZ172" s="106">
        <f t="shared" si="131"/>
        <v>0</v>
      </c>
      <c r="CA172" s="106">
        <f t="shared" si="132"/>
        <v>0</v>
      </c>
      <c r="CB172" s="106">
        <f t="shared" si="133"/>
        <v>0</v>
      </c>
      <c r="CC172" s="106">
        <f t="shared" si="134"/>
        <v>0</v>
      </c>
      <c r="CD172" s="128"/>
    </row>
    <row r="173" spans="1:82" ht="96" customHeight="1" x14ac:dyDescent="0.2">
      <c r="A173" s="77" t="s">
        <v>150</v>
      </c>
      <c r="B173" s="80" t="str">
        <f>'Прил 10'!B172</f>
        <v>Сервер с операционной системой</v>
      </c>
      <c r="C173" s="95" t="str">
        <f>'Прил 10'!C172</f>
        <v>М/УСК/73/П19</v>
      </c>
      <c r="D173" s="92"/>
      <c r="E173" s="106">
        <f t="shared" si="135"/>
        <v>0</v>
      </c>
      <c r="F173" s="106">
        <f t="shared" si="136"/>
        <v>0</v>
      </c>
      <c r="G173" s="106">
        <f t="shared" si="137"/>
        <v>0</v>
      </c>
      <c r="H173" s="106">
        <f t="shared" si="138"/>
        <v>0</v>
      </c>
      <c r="I173" s="106">
        <f t="shared" si="139"/>
        <v>0</v>
      </c>
      <c r="J173" s="106">
        <f t="shared" si="140"/>
        <v>0</v>
      </c>
      <c r="K173" s="106">
        <f t="shared" si="141"/>
        <v>1</v>
      </c>
      <c r="L173" s="106">
        <f>'Прил 13'!N174</f>
        <v>0</v>
      </c>
      <c r="M173" s="106">
        <f>'Прил 13'!O174</f>
        <v>0</v>
      </c>
      <c r="N173" s="106">
        <v>0</v>
      </c>
      <c r="O173" s="106">
        <v>0</v>
      </c>
      <c r="P173" s="106">
        <f>'Прил 13'!P174</f>
        <v>0</v>
      </c>
      <c r="Q173" s="106">
        <f>'Прил 13'!Q174</f>
        <v>0</v>
      </c>
      <c r="R173" s="106">
        <f>'Прил 13'!R174</f>
        <v>0</v>
      </c>
      <c r="S173" s="106">
        <f>'Прил 13'!U174</f>
        <v>0</v>
      </c>
      <c r="T173" s="106">
        <f>'Прил 13'!V174</f>
        <v>0</v>
      </c>
      <c r="U173" s="106">
        <v>0</v>
      </c>
      <c r="V173" s="106">
        <v>0</v>
      </c>
      <c r="W173" s="106">
        <f>'Прил 13'!W174</f>
        <v>0</v>
      </c>
      <c r="X173" s="106">
        <f>'Прил 13'!X174</f>
        <v>0</v>
      </c>
      <c r="Y173" s="106">
        <f>'Прил 13'!Y174</f>
        <v>0</v>
      </c>
      <c r="Z173" s="106">
        <f>'Прил 13'!AB174</f>
        <v>0</v>
      </c>
      <c r="AA173" s="106">
        <f>'Прил 13'!AC174</f>
        <v>0</v>
      </c>
      <c r="AB173" s="106">
        <v>0</v>
      </c>
      <c r="AC173" s="106">
        <v>0</v>
      </c>
      <c r="AD173" s="106">
        <f>'Прил 13'!AD174</f>
        <v>0</v>
      </c>
      <c r="AE173" s="106">
        <f>'Прил 13'!AE174</f>
        <v>0</v>
      </c>
      <c r="AF173" s="106">
        <f>'Прил 13'!AF174</f>
        <v>1</v>
      </c>
      <c r="AG173" s="106">
        <f>'Прил 13'!AI174</f>
        <v>0</v>
      </c>
      <c r="AH173" s="106">
        <f>'Прил 13'!AJ174</f>
        <v>0</v>
      </c>
      <c r="AI173" s="106">
        <v>0</v>
      </c>
      <c r="AJ173" s="106">
        <v>0</v>
      </c>
      <c r="AK173" s="106">
        <f>'Прил 13'!AK174</f>
        <v>0</v>
      </c>
      <c r="AL173" s="106">
        <f>'Прил 13'!AL174</f>
        <v>0</v>
      </c>
      <c r="AM173" s="106">
        <f>'Прил 13'!AM174</f>
        <v>0</v>
      </c>
      <c r="AN173" s="106">
        <f t="shared" si="142"/>
        <v>0</v>
      </c>
      <c r="AO173" s="106">
        <f t="shared" si="143"/>
        <v>0</v>
      </c>
      <c r="AP173" s="106">
        <f t="shared" si="144"/>
        <v>0</v>
      </c>
      <c r="AQ173" s="106">
        <f t="shared" si="145"/>
        <v>0</v>
      </c>
      <c r="AR173" s="106">
        <f t="shared" si="146"/>
        <v>0</v>
      </c>
      <c r="AS173" s="106">
        <f t="shared" si="147"/>
        <v>0</v>
      </c>
      <c r="AT173" s="106">
        <f t="shared" si="148"/>
        <v>1</v>
      </c>
      <c r="AU173" s="106">
        <v>0</v>
      </c>
      <c r="AV173" s="106">
        <v>0</v>
      </c>
      <c r="AW173" s="106">
        <v>0</v>
      </c>
      <c r="AX173" s="106">
        <v>0</v>
      </c>
      <c r="AY173" s="106">
        <v>0</v>
      </c>
      <c r="AZ173" s="106">
        <v>0</v>
      </c>
      <c r="BA173" s="106">
        <v>0</v>
      </c>
      <c r="BB173" s="106">
        <v>0</v>
      </c>
      <c r="BC173" s="106">
        <v>0</v>
      </c>
      <c r="BD173" s="106">
        <v>0</v>
      </c>
      <c r="BE173" s="106">
        <v>0</v>
      </c>
      <c r="BF173" s="106">
        <v>0</v>
      </c>
      <c r="BG173" s="106">
        <v>0</v>
      </c>
      <c r="BH173" s="106">
        <v>1</v>
      </c>
      <c r="BI173" s="106"/>
      <c r="BJ173" s="106"/>
      <c r="BK173" s="106"/>
      <c r="BL173" s="106"/>
      <c r="BM173" s="106"/>
      <c r="BN173" s="106"/>
      <c r="BO173" s="106"/>
      <c r="BP173" s="106"/>
      <c r="BQ173" s="106"/>
      <c r="BR173" s="106"/>
      <c r="BS173" s="106"/>
      <c r="BT173" s="106"/>
      <c r="BU173" s="106"/>
      <c r="BV173" s="106"/>
      <c r="BW173" s="106">
        <f t="shared" si="128"/>
        <v>0</v>
      </c>
      <c r="BX173" s="106">
        <f t="shared" si="129"/>
        <v>0</v>
      </c>
      <c r="BY173" s="106">
        <f t="shared" si="130"/>
        <v>0</v>
      </c>
      <c r="BZ173" s="106">
        <f t="shared" si="131"/>
        <v>0</v>
      </c>
      <c r="CA173" s="106">
        <f t="shared" si="132"/>
        <v>0</v>
      </c>
      <c r="CB173" s="106">
        <f t="shared" si="133"/>
        <v>0</v>
      </c>
      <c r="CC173" s="106">
        <f t="shared" si="134"/>
        <v>1</v>
      </c>
      <c r="CD173" s="214" t="str">
        <f>'Прил 12'!V172</f>
        <v>Освоение плана опережающими темпами, в связи со сложившейся нестабильной рыночной ситуацией на макроэкономическом уровне</v>
      </c>
    </row>
    <row r="174" spans="1:82" x14ac:dyDescent="0.2">
      <c r="A174" s="6" t="s">
        <v>870</v>
      </c>
    </row>
    <row r="175" spans="1:82" x14ac:dyDescent="0.2">
      <c r="A175" s="6" t="s">
        <v>871</v>
      </c>
    </row>
    <row r="177" spans="6:53" hidden="1" x14ac:dyDescent="0.2">
      <c r="F177" s="6" t="s">
        <v>966</v>
      </c>
      <c r="BA177" s="6" t="s">
        <v>967</v>
      </c>
    </row>
    <row r="178" spans="6:53" hidden="1" x14ac:dyDescent="0.2"/>
    <row r="179" spans="6:53" x14ac:dyDescent="0.2">
      <c r="F179" s="6" t="s">
        <v>43</v>
      </c>
      <c r="BA179" s="6" t="s">
        <v>44</v>
      </c>
    </row>
    <row r="180" spans="6:53" s="1" customFormat="1" ht="15.75" x14ac:dyDescent="0.25"/>
    <row r="181" spans="6:53" hidden="1" x14ac:dyDescent="0.2">
      <c r="F181" s="6" t="str">
        <f>'Прил 13'!G180</f>
        <v>Заместитель генерального директора по логистике и транспорту</v>
      </c>
      <c r="BA181" s="6" t="str">
        <f>'Прил 13'!AQ180</f>
        <v>К.Н. Свешников</v>
      </c>
    </row>
    <row r="182" spans="6:53" hidden="1" x14ac:dyDescent="0.2"/>
    <row r="183" spans="6:53" x14ac:dyDescent="0.2">
      <c r="F183" s="6" t="str">
        <f>'Прил 14'!C179</f>
        <v xml:space="preserve">Начальник ОРС </v>
      </c>
      <c r="BA183" s="6" t="str">
        <f>'Прил 14'!Z179</f>
        <v>Ф.М.Валиахметов</v>
      </c>
    </row>
    <row r="185" spans="6:53" x14ac:dyDescent="0.2">
      <c r="F185" s="6" t="str">
        <f>'Прил 10'!C182</f>
        <v>Начальник УТЭ</v>
      </c>
      <c r="BA185" s="6" t="str">
        <f>'Прил 10'!O182</f>
        <v>И.Г. Самойлов</v>
      </c>
    </row>
    <row r="187" spans="6:53" x14ac:dyDescent="0.2">
      <c r="F187" s="6" t="s">
        <v>963</v>
      </c>
      <c r="BA187" s="6" t="s">
        <v>964</v>
      </c>
    </row>
  </sheetData>
  <mergeCells count="37">
    <mergeCell ref="CD93:CD100"/>
    <mergeCell ref="CA2:CD2"/>
    <mergeCell ref="A14:A17"/>
    <mergeCell ref="B14:B17"/>
    <mergeCell ref="C14:C17"/>
    <mergeCell ref="D14:D17"/>
    <mergeCell ref="AU16:BA16"/>
    <mergeCell ref="CD14:CD17"/>
    <mergeCell ref="AL15:AM15"/>
    <mergeCell ref="AN15:BV15"/>
    <mergeCell ref="BI16:BO16"/>
    <mergeCell ref="BP16:BV16"/>
    <mergeCell ref="E14:AK14"/>
    <mergeCell ref="AG16:AK16"/>
    <mergeCell ref="E16:K16"/>
    <mergeCell ref="L16:R16"/>
    <mergeCell ref="BW14:CC16"/>
    <mergeCell ref="BB16:BH16"/>
    <mergeCell ref="L4:M4"/>
    <mergeCell ref="N4:O4"/>
    <mergeCell ref="P4:Q4"/>
    <mergeCell ref="P9:Q9"/>
    <mergeCell ref="AD11:BD11"/>
    <mergeCell ref="S16:Y16"/>
    <mergeCell ref="E15:AK15"/>
    <mergeCell ref="Z16:AF16"/>
    <mergeCell ref="AC7:AQ7"/>
    <mergeCell ref="AL9:AM9"/>
    <mergeCell ref="AL16:AM16"/>
    <mergeCell ref="AN16:AT16"/>
    <mergeCell ref="AL14:BV14"/>
    <mergeCell ref="CA3:CD3"/>
    <mergeCell ref="AB4:AC4"/>
    <mergeCell ref="AD4:AE4"/>
    <mergeCell ref="AL4:AM4"/>
    <mergeCell ref="AH4:AI4"/>
    <mergeCell ref="AJ4:AK4"/>
  </mergeCells>
  <phoneticPr fontId="27" type="noConversion"/>
  <pageMargins left="0.19685039370078741" right="0.19685039370078741" top="0.39370078740157483" bottom="0.19685039370078741" header="0" footer="0"/>
  <pageSetup paperSize="8" scale="48" fitToHeight="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187"/>
  <sheetViews>
    <sheetView topLeftCell="B81" zoomScale="85" zoomScaleNormal="85" workbookViewId="0">
      <selection activeCell="H186" sqref="H186"/>
    </sheetView>
  </sheetViews>
  <sheetFormatPr defaultColWidth="9.140625" defaultRowHeight="12.75" x14ac:dyDescent="0.2"/>
  <cols>
    <col min="1" max="1" width="5.7109375" style="6" customWidth="1"/>
    <col min="2" max="2" width="36.5703125" style="6" customWidth="1"/>
    <col min="3" max="3" width="11.7109375" style="6" customWidth="1"/>
    <col min="4" max="4" width="12.5703125" style="6" customWidth="1"/>
    <col min="5" max="6" width="2.7109375" style="6" customWidth="1"/>
    <col min="7" max="7" width="4.85546875" style="6" customWidth="1"/>
    <col min="8" max="21" width="2.7109375" style="6" customWidth="1"/>
    <col min="22" max="22" width="4" style="6" customWidth="1"/>
    <col min="23" max="23" width="3.140625" style="6" customWidth="1"/>
    <col min="24" max="24" width="2.7109375" style="6" customWidth="1"/>
    <col min="25" max="25" width="3.28515625" style="6" customWidth="1"/>
    <col min="26" max="26" width="2.7109375" style="6" customWidth="1"/>
    <col min="27" max="27" width="4.28515625" style="6" customWidth="1"/>
    <col min="28" max="31" width="2.7109375" style="6" customWidth="1"/>
    <col min="32" max="32" width="4.5703125" style="6" customWidth="1"/>
    <col min="33" max="46" width="2.7109375" style="6" customWidth="1"/>
    <col min="47" max="47" width="4.28515625" style="6" customWidth="1"/>
    <col min="48" max="51" width="2.7109375" style="6" customWidth="1"/>
    <col min="52" max="52" width="4.7109375" style="6" customWidth="1"/>
    <col min="53" max="56" width="2.7109375" style="6" customWidth="1"/>
    <col min="57" max="57" width="4.85546875" style="6" customWidth="1"/>
    <col min="58" max="59" width="2.7109375" style="6" customWidth="1"/>
    <col min="60" max="60" width="12.28515625" style="6" customWidth="1"/>
    <col min="61" max="16384" width="9.140625" style="6"/>
  </cols>
  <sheetData>
    <row r="1" spans="1:60" x14ac:dyDescent="0.2">
      <c r="BH1" s="7" t="s">
        <v>872</v>
      </c>
    </row>
    <row r="2" spans="1:60" ht="11.45" customHeight="1" x14ac:dyDescent="0.2">
      <c r="BD2" s="284" t="s">
        <v>29</v>
      </c>
      <c r="BE2" s="284"/>
      <c r="BF2" s="284"/>
      <c r="BG2" s="284"/>
      <c r="BH2" s="284"/>
    </row>
    <row r="3" spans="1:60" ht="13.9" customHeight="1" x14ac:dyDescent="0.2">
      <c r="A3" s="289" t="s">
        <v>873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95" t="s">
        <v>28</v>
      </c>
      <c r="BF3" s="295"/>
      <c r="BG3" s="295"/>
      <c r="BH3" s="295"/>
    </row>
    <row r="4" spans="1:60" x14ac:dyDescent="0.2">
      <c r="U4" s="7" t="s">
        <v>784</v>
      </c>
      <c r="V4" s="290" t="s">
        <v>1005</v>
      </c>
      <c r="W4" s="290"/>
      <c r="X4" s="289" t="s">
        <v>799</v>
      </c>
      <c r="Y4" s="289"/>
      <c r="Z4" s="290" t="s">
        <v>968</v>
      </c>
      <c r="AA4" s="290"/>
      <c r="AB4" s="6" t="s">
        <v>786</v>
      </c>
    </row>
    <row r="5" spans="1:60" ht="9" customHeight="1" x14ac:dyDescent="0.2"/>
    <row r="6" spans="1:60" x14ac:dyDescent="0.2">
      <c r="U6" s="67" t="s">
        <v>874</v>
      </c>
      <c r="V6" s="285" t="s">
        <v>27</v>
      </c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</row>
    <row r="7" spans="1:60" ht="10.5" hidden="1" customHeight="1" x14ac:dyDescent="0.2">
      <c r="V7" s="286" t="s">
        <v>58</v>
      </c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</row>
    <row r="8" spans="1:60" ht="9" customHeight="1" x14ac:dyDescent="0.2"/>
    <row r="9" spans="1:60" x14ac:dyDescent="0.2">
      <c r="Y9" s="7" t="s">
        <v>59</v>
      </c>
      <c r="Z9" s="290" t="s">
        <v>968</v>
      </c>
      <c r="AA9" s="290"/>
      <c r="AB9" s="6" t="s">
        <v>60</v>
      </c>
    </row>
    <row r="10" spans="1:60" ht="9" customHeight="1" x14ac:dyDescent="0.2"/>
    <row r="11" spans="1:60" ht="13.15" customHeight="1" x14ac:dyDescent="0.2">
      <c r="X11" s="7" t="s">
        <v>61</v>
      </c>
      <c r="Y11" s="309" t="s">
        <v>969</v>
      </c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</row>
    <row r="12" spans="1:60" x14ac:dyDescent="0.2">
      <c r="Y12" s="96" t="s">
        <v>62</v>
      </c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</row>
    <row r="13" spans="1:60" ht="9" customHeight="1" x14ac:dyDescent="0.2">
      <c r="E13" s="72"/>
      <c r="F13" s="72"/>
      <c r="G13" s="72"/>
      <c r="H13" s="72"/>
      <c r="I13" s="72"/>
    </row>
    <row r="14" spans="1:60" ht="22.15" customHeight="1" x14ac:dyDescent="0.2">
      <c r="A14" s="274" t="s">
        <v>65</v>
      </c>
      <c r="B14" s="274" t="s">
        <v>66</v>
      </c>
      <c r="C14" s="274" t="s">
        <v>63</v>
      </c>
      <c r="D14" s="274" t="s">
        <v>80</v>
      </c>
      <c r="E14" s="296" t="s">
        <v>993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7"/>
      <c r="AL14" s="297"/>
      <c r="AM14" s="297"/>
      <c r="AN14" s="297"/>
      <c r="AO14" s="297"/>
      <c r="AP14" s="297"/>
      <c r="AQ14" s="297"/>
      <c r="AR14" s="297"/>
      <c r="AS14" s="297"/>
      <c r="AT14" s="297"/>
      <c r="AU14" s="297"/>
      <c r="AV14" s="297"/>
      <c r="AW14" s="297"/>
      <c r="AX14" s="297"/>
      <c r="AY14" s="297"/>
      <c r="AZ14" s="297"/>
      <c r="BA14" s="297"/>
      <c r="BB14" s="298"/>
      <c r="BC14" s="302" t="s">
        <v>869</v>
      </c>
      <c r="BD14" s="303"/>
      <c r="BE14" s="303"/>
      <c r="BF14" s="303"/>
      <c r="BG14" s="304"/>
      <c r="BH14" s="274" t="s">
        <v>54</v>
      </c>
    </row>
    <row r="15" spans="1:60" ht="22.15" customHeight="1" x14ac:dyDescent="0.2">
      <c r="A15" s="275"/>
      <c r="B15" s="275"/>
      <c r="C15" s="275"/>
      <c r="D15" s="275"/>
      <c r="E15" s="277" t="s">
        <v>45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78"/>
      <c r="AD15" s="277" t="s">
        <v>1000</v>
      </c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1"/>
      <c r="BA15" s="291"/>
      <c r="BB15" s="278"/>
      <c r="BC15" s="310"/>
      <c r="BD15" s="311"/>
      <c r="BE15" s="311"/>
      <c r="BF15" s="311"/>
      <c r="BG15" s="312"/>
      <c r="BH15" s="275"/>
    </row>
    <row r="16" spans="1:60" ht="20.45" customHeight="1" x14ac:dyDescent="0.2">
      <c r="A16" s="275"/>
      <c r="B16" s="275"/>
      <c r="C16" s="275"/>
      <c r="D16" s="275"/>
      <c r="E16" s="277" t="s">
        <v>788</v>
      </c>
      <c r="F16" s="291"/>
      <c r="G16" s="291"/>
      <c r="H16" s="291"/>
      <c r="I16" s="278"/>
      <c r="J16" s="277" t="s">
        <v>789</v>
      </c>
      <c r="K16" s="291"/>
      <c r="L16" s="291"/>
      <c r="M16" s="291"/>
      <c r="N16" s="278"/>
      <c r="O16" s="277" t="s">
        <v>790</v>
      </c>
      <c r="P16" s="291"/>
      <c r="Q16" s="291"/>
      <c r="R16" s="291"/>
      <c r="S16" s="278"/>
      <c r="T16" s="277" t="s">
        <v>791</v>
      </c>
      <c r="U16" s="291"/>
      <c r="V16" s="291"/>
      <c r="W16" s="291"/>
      <c r="X16" s="278"/>
      <c r="Y16" s="277" t="s">
        <v>792</v>
      </c>
      <c r="Z16" s="291"/>
      <c r="AA16" s="291"/>
      <c r="AB16" s="291"/>
      <c r="AC16" s="278"/>
      <c r="AD16" s="277" t="s">
        <v>788</v>
      </c>
      <c r="AE16" s="291"/>
      <c r="AF16" s="291"/>
      <c r="AG16" s="291"/>
      <c r="AH16" s="278"/>
      <c r="AI16" s="277" t="s">
        <v>789</v>
      </c>
      <c r="AJ16" s="291"/>
      <c r="AK16" s="291"/>
      <c r="AL16" s="291"/>
      <c r="AM16" s="278"/>
      <c r="AN16" s="277" t="s">
        <v>790</v>
      </c>
      <c r="AO16" s="291"/>
      <c r="AP16" s="291"/>
      <c r="AQ16" s="291"/>
      <c r="AR16" s="278"/>
      <c r="AS16" s="277" t="s">
        <v>791</v>
      </c>
      <c r="AT16" s="291"/>
      <c r="AU16" s="291"/>
      <c r="AV16" s="291"/>
      <c r="AW16" s="278"/>
      <c r="AX16" s="277" t="s">
        <v>792</v>
      </c>
      <c r="AY16" s="291"/>
      <c r="AZ16" s="291"/>
      <c r="BA16" s="291"/>
      <c r="BB16" s="278"/>
      <c r="BC16" s="276"/>
      <c r="BD16" s="305"/>
      <c r="BE16" s="305"/>
      <c r="BF16" s="305"/>
      <c r="BG16" s="306"/>
      <c r="BH16" s="275"/>
    </row>
    <row r="17" spans="1:60" ht="43.9" customHeight="1" x14ac:dyDescent="0.2">
      <c r="A17" s="275"/>
      <c r="B17" s="275"/>
      <c r="C17" s="275"/>
      <c r="D17" s="275"/>
      <c r="E17" s="101" t="s">
        <v>72</v>
      </c>
      <c r="F17" s="101" t="s">
        <v>73</v>
      </c>
      <c r="G17" s="101" t="s">
        <v>74</v>
      </c>
      <c r="H17" s="101" t="s">
        <v>75</v>
      </c>
      <c r="I17" s="101" t="s">
        <v>76</v>
      </c>
      <c r="J17" s="101" t="s">
        <v>72</v>
      </c>
      <c r="K17" s="101" t="s">
        <v>73</v>
      </c>
      <c r="L17" s="101" t="s">
        <v>74</v>
      </c>
      <c r="M17" s="101" t="s">
        <v>75</v>
      </c>
      <c r="N17" s="101" t="s">
        <v>76</v>
      </c>
      <c r="O17" s="101" t="s">
        <v>72</v>
      </c>
      <c r="P17" s="101" t="s">
        <v>73</v>
      </c>
      <c r="Q17" s="101" t="s">
        <v>74</v>
      </c>
      <c r="R17" s="101" t="s">
        <v>75</v>
      </c>
      <c r="S17" s="101" t="s">
        <v>76</v>
      </c>
      <c r="T17" s="101" t="s">
        <v>72</v>
      </c>
      <c r="U17" s="101" t="s">
        <v>73</v>
      </c>
      <c r="V17" s="101" t="s">
        <v>74</v>
      </c>
      <c r="W17" s="101" t="s">
        <v>75</v>
      </c>
      <c r="X17" s="101" t="s">
        <v>76</v>
      </c>
      <c r="Y17" s="101" t="s">
        <v>72</v>
      </c>
      <c r="Z17" s="101" t="s">
        <v>73</v>
      </c>
      <c r="AA17" s="101" t="s">
        <v>74</v>
      </c>
      <c r="AB17" s="101" t="s">
        <v>75</v>
      </c>
      <c r="AC17" s="101" t="s">
        <v>76</v>
      </c>
      <c r="AD17" s="101" t="s">
        <v>72</v>
      </c>
      <c r="AE17" s="101" t="s">
        <v>73</v>
      </c>
      <c r="AF17" s="101" t="s">
        <v>74</v>
      </c>
      <c r="AG17" s="101" t="s">
        <v>75</v>
      </c>
      <c r="AH17" s="101" t="s">
        <v>76</v>
      </c>
      <c r="AI17" s="101" t="s">
        <v>72</v>
      </c>
      <c r="AJ17" s="101" t="s">
        <v>73</v>
      </c>
      <c r="AK17" s="101" t="s">
        <v>74</v>
      </c>
      <c r="AL17" s="101" t="s">
        <v>75</v>
      </c>
      <c r="AM17" s="101" t="s">
        <v>76</v>
      </c>
      <c r="AN17" s="101" t="s">
        <v>72</v>
      </c>
      <c r="AO17" s="101" t="s">
        <v>73</v>
      </c>
      <c r="AP17" s="101" t="s">
        <v>74</v>
      </c>
      <c r="AQ17" s="101" t="s">
        <v>75</v>
      </c>
      <c r="AR17" s="101" t="s">
        <v>76</v>
      </c>
      <c r="AS17" s="101" t="s">
        <v>72</v>
      </c>
      <c r="AT17" s="101" t="s">
        <v>73</v>
      </c>
      <c r="AU17" s="101" t="s">
        <v>74</v>
      </c>
      <c r="AV17" s="101" t="s">
        <v>75</v>
      </c>
      <c r="AW17" s="101" t="s">
        <v>76</v>
      </c>
      <c r="AX17" s="101" t="s">
        <v>72</v>
      </c>
      <c r="AY17" s="101" t="s">
        <v>73</v>
      </c>
      <c r="AZ17" s="101" t="s">
        <v>74</v>
      </c>
      <c r="BA17" s="101" t="s">
        <v>75</v>
      </c>
      <c r="BB17" s="101" t="s">
        <v>76</v>
      </c>
      <c r="BC17" s="101" t="s">
        <v>72</v>
      </c>
      <c r="BD17" s="101" t="s">
        <v>73</v>
      </c>
      <c r="BE17" s="101" t="s">
        <v>74</v>
      </c>
      <c r="BF17" s="101" t="s">
        <v>75</v>
      </c>
      <c r="BG17" s="101" t="s">
        <v>76</v>
      </c>
      <c r="BH17" s="275"/>
    </row>
    <row r="18" spans="1:60" s="2" customFormat="1" ht="11.25" x14ac:dyDescent="0.2">
      <c r="A18" s="69">
        <v>1</v>
      </c>
      <c r="B18" s="69">
        <v>2</v>
      </c>
      <c r="C18" s="69">
        <v>3</v>
      </c>
      <c r="D18" s="69">
        <v>4</v>
      </c>
      <c r="E18" s="69" t="s">
        <v>91</v>
      </c>
      <c r="F18" s="69" t="s">
        <v>92</v>
      </c>
      <c r="G18" s="69" t="s">
        <v>93</v>
      </c>
      <c r="H18" s="69" t="s">
        <v>94</v>
      </c>
      <c r="I18" s="69" t="s">
        <v>275</v>
      </c>
      <c r="J18" s="69" t="s">
        <v>272</v>
      </c>
      <c r="K18" s="69" t="s">
        <v>273</v>
      </c>
      <c r="L18" s="69" t="s">
        <v>274</v>
      </c>
      <c r="M18" s="69" t="s">
        <v>808</v>
      </c>
      <c r="N18" s="69" t="s">
        <v>809</v>
      </c>
      <c r="O18" s="69" t="s">
        <v>812</v>
      </c>
      <c r="P18" s="69" t="s">
        <v>813</v>
      </c>
      <c r="Q18" s="69" t="s">
        <v>814</v>
      </c>
      <c r="R18" s="69" t="s">
        <v>815</v>
      </c>
      <c r="S18" s="69" t="s">
        <v>816</v>
      </c>
      <c r="T18" s="69" t="s">
        <v>819</v>
      </c>
      <c r="U18" s="69" t="s">
        <v>820</v>
      </c>
      <c r="V18" s="69" t="s">
        <v>821</v>
      </c>
      <c r="W18" s="69" t="s">
        <v>822</v>
      </c>
      <c r="X18" s="69" t="s">
        <v>823</v>
      </c>
      <c r="Y18" s="69" t="s">
        <v>826</v>
      </c>
      <c r="Z18" s="69" t="s">
        <v>827</v>
      </c>
      <c r="AA18" s="69" t="s">
        <v>828</v>
      </c>
      <c r="AB18" s="69" t="s">
        <v>829</v>
      </c>
      <c r="AC18" s="69" t="s">
        <v>830</v>
      </c>
      <c r="AD18" s="69" t="s">
        <v>96</v>
      </c>
      <c r="AE18" s="69" t="s">
        <v>97</v>
      </c>
      <c r="AF18" s="69" t="s">
        <v>98</v>
      </c>
      <c r="AG18" s="69" t="s">
        <v>99</v>
      </c>
      <c r="AH18" s="69" t="s">
        <v>290</v>
      </c>
      <c r="AI18" s="69" t="s">
        <v>284</v>
      </c>
      <c r="AJ18" s="69" t="s">
        <v>285</v>
      </c>
      <c r="AK18" s="69" t="s">
        <v>286</v>
      </c>
      <c r="AL18" s="69" t="s">
        <v>833</v>
      </c>
      <c r="AM18" s="69" t="s">
        <v>834</v>
      </c>
      <c r="AN18" s="69" t="s">
        <v>837</v>
      </c>
      <c r="AO18" s="69" t="s">
        <v>838</v>
      </c>
      <c r="AP18" s="69" t="s">
        <v>839</v>
      </c>
      <c r="AQ18" s="69" t="s">
        <v>840</v>
      </c>
      <c r="AR18" s="69" t="s">
        <v>841</v>
      </c>
      <c r="AS18" s="69" t="s">
        <v>844</v>
      </c>
      <c r="AT18" s="69" t="s">
        <v>845</v>
      </c>
      <c r="AU18" s="69" t="s">
        <v>846</v>
      </c>
      <c r="AV18" s="69" t="s">
        <v>847</v>
      </c>
      <c r="AW18" s="69" t="s">
        <v>848</v>
      </c>
      <c r="AX18" s="69" t="s">
        <v>851</v>
      </c>
      <c r="AY18" s="69" t="s">
        <v>852</v>
      </c>
      <c r="AZ18" s="69" t="s">
        <v>853</v>
      </c>
      <c r="BA18" s="69" t="s">
        <v>854</v>
      </c>
      <c r="BB18" s="69" t="s">
        <v>855</v>
      </c>
      <c r="BC18" s="69" t="s">
        <v>101</v>
      </c>
      <c r="BD18" s="69" t="s">
        <v>102</v>
      </c>
      <c r="BE18" s="69" t="s">
        <v>103</v>
      </c>
      <c r="BF18" s="69" t="s">
        <v>104</v>
      </c>
      <c r="BG18" s="69" t="s">
        <v>306</v>
      </c>
      <c r="BH18" s="69">
        <v>8</v>
      </c>
    </row>
    <row r="19" spans="1:60" ht="16.149999999999999" customHeight="1" x14ac:dyDescent="0.2">
      <c r="A19" s="135" t="s">
        <v>55</v>
      </c>
      <c r="B19" s="138"/>
      <c r="C19" s="139"/>
      <c r="D19" s="76"/>
      <c r="E19" s="134">
        <f>SUM(E20:E25)</f>
        <v>0</v>
      </c>
      <c r="F19" s="134">
        <f t="shared" ref="F19:BG19" si="0">SUM(F20:F25)</f>
        <v>0</v>
      </c>
      <c r="G19" s="134">
        <f t="shared" si="0"/>
        <v>0</v>
      </c>
      <c r="H19" s="134">
        <f t="shared" si="0"/>
        <v>0</v>
      </c>
      <c r="I19" s="134">
        <f t="shared" si="0"/>
        <v>0</v>
      </c>
      <c r="J19" s="134">
        <f t="shared" si="0"/>
        <v>0</v>
      </c>
      <c r="K19" s="134">
        <f t="shared" si="0"/>
        <v>0</v>
      </c>
      <c r="L19" s="134">
        <f t="shared" si="0"/>
        <v>0</v>
      </c>
      <c r="M19" s="134">
        <f t="shared" si="0"/>
        <v>0</v>
      </c>
      <c r="N19" s="134">
        <f t="shared" si="0"/>
        <v>0</v>
      </c>
      <c r="O19" s="134">
        <f t="shared" si="0"/>
        <v>0</v>
      </c>
      <c r="P19" s="134">
        <f t="shared" si="0"/>
        <v>0</v>
      </c>
      <c r="Q19" s="134">
        <f t="shared" si="0"/>
        <v>0</v>
      </c>
      <c r="R19" s="134">
        <f t="shared" si="0"/>
        <v>0</v>
      </c>
      <c r="S19" s="134">
        <f t="shared" si="0"/>
        <v>0</v>
      </c>
      <c r="T19" s="134">
        <f t="shared" si="0"/>
        <v>0</v>
      </c>
      <c r="U19" s="134">
        <f t="shared" si="0"/>
        <v>0</v>
      </c>
      <c r="V19" s="134">
        <f t="shared" si="0"/>
        <v>0</v>
      </c>
      <c r="W19" s="134">
        <f t="shared" si="0"/>
        <v>0</v>
      </c>
      <c r="X19" s="134">
        <f t="shared" si="0"/>
        <v>0</v>
      </c>
      <c r="Y19" s="134">
        <f t="shared" si="0"/>
        <v>0</v>
      </c>
      <c r="Z19" s="134">
        <f t="shared" si="0"/>
        <v>0</v>
      </c>
      <c r="AA19" s="134">
        <f t="shared" si="0"/>
        <v>0</v>
      </c>
      <c r="AB19" s="134">
        <f t="shared" si="0"/>
        <v>0</v>
      </c>
      <c r="AC19" s="134">
        <f t="shared" si="0"/>
        <v>0</v>
      </c>
      <c r="AD19" s="134">
        <f t="shared" si="0"/>
        <v>0</v>
      </c>
      <c r="AE19" s="134">
        <f t="shared" si="0"/>
        <v>0</v>
      </c>
      <c r="AF19" s="134">
        <f t="shared" si="0"/>
        <v>0</v>
      </c>
      <c r="AG19" s="134">
        <f t="shared" si="0"/>
        <v>0</v>
      </c>
      <c r="AH19" s="134">
        <f t="shared" si="0"/>
        <v>0</v>
      </c>
      <c r="AI19" s="134">
        <f t="shared" si="0"/>
        <v>0</v>
      </c>
      <c r="AJ19" s="134">
        <f t="shared" si="0"/>
        <v>0</v>
      </c>
      <c r="AK19" s="134">
        <f t="shared" si="0"/>
        <v>0</v>
      </c>
      <c r="AL19" s="134">
        <f t="shared" si="0"/>
        <v>0</v>
      </c>
      <c r="AM19" s="134">
        <f t="shared" si="0"/>
        <v>0</v>
      </c>
      <c r="AN19" s="134">
        <f t="shared" si="0"/>
        <v>0</v>
      </c>
      <c r="AO19" s="134">
        <f t="shared" si="0"/>
        <v>0</v>
      </c>
      <c r="AP19" s="134">
        <f t="shared" si="0"/>
        <v>0</v>
      </c>
      <c r="AQ19" s="134">
        <f t="shared" si="0"/>
        <v>0</v>
      </c>
      <c r="AR19" s="134">
        <f t="shared" si="0"/>
        <v>0</v>
      </c>
      <c r="AS19" s="134">
        <f t="shared" si="0"/>
        <v>0</v>
      </c>
      <c r="AT19" s="134">
        <f t="shared" si="0"/>
        <v>0</v>
      </c>
      <c r="AU19" s="134">
        <f t="shared" si="0"/>
        <v>0</v>
      </c>
      <c r="AV19" s="134">
        <f t="shared" si="0"/>
        <v>0</v>
      </c>
      <c r="AW19" s="134">
        <f t="shared" si="0"/>
        <v>0</v>
      </c>
      <c r="AX19" s="134">
        <f t="shared" si="0"/>
        <v>0</v>
      </c>
      <c r="AY19" s="134">
        <f t="shared" si="0"/>
        <v>0</v>
      </c>
      <c r="AZ19" s="134">
        <f t="shared" si="0"/>
        <v>0</v>
      </c>
      <c r="BA19" s="134">
        <f t="shared" si="0"/>
        <v>0</v>
      </c>
      <c r="BB19" s="134">
        <f t="shared" si="0"/>
        <v>0</v>
      </c>
      <c r="BC19" s="134">
        <f t="shared" si="0"/>
        <v>0</v>
      </c>
      <c r="BD19" s="134">
        <f t="shared" si="0"/>
        <v>0</v>
      </c>
      <c r="BE19" s="134">
        <f t="shared" si="0"/>
        <v>0</v>
      </c>
      <c r="BF19" s="134">
        <f t="shared" si="0"/>
        <v>0</v>
      </c>
      <c r="BG19" s="134">
        <f t="shared" si="0"/>
        <v>0</v>
      </c>
      <c r="BH19" s="76"/>
    </row>
    <row r="20" spans="1:60" ht="15" customHeight="1" x14ac:dyDescent="0.2">
      <c r="A20" s="77" t="s">
        <v>903</v>
      </c>
      <c r="B20" s="78" t="s">
        <v>904</v>
      </c>
      <c r="C20" s="95"/>
      <c r="D20" s="91"/>
      <c r="E20" s="106">
        <f t="shared" ref="E20:R20" si="1">E28</f>
        <v>0</v>
      </c>
      <c r="F20" s="106">
        <f t="shared" si="1"/>
        <v>0</v>
      </c>
      <c r="G20" s="106">
        <f t="shared" si="1"/>
        <v>0</v>
      </c>
      <c r="H20" s="106">
        <f t="shared" si="1"/>
        <v>0</v>
      </c>
      <c r="I20" s="106">
        <f t="shared" si="1"/>
        <v>0</v>
      </c>
      <c r="J20" s="106">
        <f t="shared" si="1"/>
        <v>0</v>
      </c>
      <c r="K20" s="106">
        <f t="shared" si="1"/>
        <v>0</v>
      </c>
      <c r="L20" s="106">
        <f t="shared" si="1"/>
        <v>0</v>
      </c>
      <c r="M20" s="106">
        <f t="shared" si="1"/>
        <v>0</v>
      </c>
      <c r="N20" s="106">
        <f t="shared" si="1"/>
        <v>0</v>
      </c>
      <c r="O20" s="106">
        <f t="shared" si="1"/>
        <v>0</v>
      </c>
      <c r="P20" s="106">
        <f t="shared" si="1"/>
        <v>0</v>
      </c>
      <c r="Q20" s="106">
        <f t="shared" si="1"/>
        <v>0</v>
      </c>
      <c r="R20" s="106">
        <f t="shared" si="1"/>
        <v>0</v>
      </c>
      <c r="S20" s="106">
        <f t="shared" ref="S20:BG20" si="2">S28</f>
        <v>0</v>
      </c>
      <c r="T20" s="106">
        <f t="shared" si="2"/>
        <v>0</v>
      </c>
      <c r="U20" s="106">
        <f t="shared" si="2"/>
        <v>0</v>
      </c>
      <c r="V20" s="106">
        <f t="shared" si="2"/>
        <v>0</v>
      </c>
      <c r="W20" s="106">
        <f t="shared" si="2"/>
        <v>0</v>
      </c>
      <c r="X20" s="106">
        <f t="shared" si="2"/>
        <v>0</v>
      </c>
      <c r="Y20" s="106">
        <f t="shared" si="2"/>
        <v>0</v>
      </c>
      <c r="Z20" s="106">
        <f t="shared" si="2"/>
        <v>0</v>
      </c>
      <c r="AA20" s="106">
        <f t="shared" si="2"/>
        <v>0</v>
      </c>
      <c r="AB20" s="106">
        <f t="shared" si="2"/>
        <v>0</v>
      </c>
      <c r="AC20" s="106">
        <f t="shared" si="2"/>
        <v>0</v>
      </c>
      <c r="AD20" s="106">
        <f t="shared" si="2"/>
        <v>0</v>
      </c>
      <c r="AE20" s="106">
        <f t="shared" si="2"/>
        <v>0</v>
      </c>
      <c r="AF20" s="106">
        <f t="shared" si="2"/>
        <v>0</v>
      </c>
      <c r="AG20" s="106">
        <f t="shared" si="2"/>
        <v>0</v>
      </c>
      <c r="AH20" s="106">
        <f t="shared" si="2"/>
        <v>0</v>
      </c>
      <c r="AI20" s="106">
        <f t="shared" si="2"/>
        <v>0</v>
      </c>
      <c r="AJ20" s="106">
        <f t="shared" si="2"/>
        <v>0</v>
      </c>
      <c r="AK20" s="106">
        <f t="shared" si="2"/>
        <v>0</v>
      </c>
      <c r="AL20" s="106">
        <f t="shared" si="2"/>
        <v>0</v>
      </c>
      <c r="AM20" s="106">
        <f t="shared" si="2"/>
        <v>0</v>
      </c>
      <c r="AN20" s="106">
        <f t="shared" si="2"/>
        <v>0</v>
      </c>
      <c r="AO20" s="106">
        <f t="shared" si="2"/>
        <v>0</v>
      </c>
      <c r="AP20" s="106">
        <f t="shared" si="2"/>
        <v>0</v>
      </c>
      <c r="AQ20" s="106">
        <f t="shared" si="2"/>
        <v>0</v>
      </c>
      <c r="AR20" s="106">
        <f t="shared" si="2"/>
        <v>0</v>
      </c>
      <c r="AS20" s="106">
        <f t="shared" si="2"/>
        <v>0</v>
      </c>
      <c r="AT20" s="106">
        <f t="shared" si="2"/>
        <v>0</v>
      </c>
      <c r="AU20" s="106">
        <f t="shared" si="2"/>
        <v>0</v>
      </c>
      <c r="AV20" s="106">
        <f t="shared" si="2"/>
        <v>0</v>
      </c>
      <c r="AW20" s="106">
        <f t="shared" si="2"/>
        <v>0</v>
      </c>
      <c r="AX20" s="106">
        <f t="shared" si="2"/>
        <v>0</v>
      </c>
      <c r="AY20" s="106">
        <f t="shared" si="2"/>
        <v>0</v>
      </c>
      <c r="AZ20" s="106">
        <f t="shared" si="2"/>
        <v>0</v>
      </c>
      <c r="BA20" s="106">
        <f t="shared" si="2"/>
        <v>0</v>
      </c>
      <c r="BB20" s="106">
        <f t="shared" si="2"/>
        <v>0</v>
      </c>
      <c r="BC20" s="106">
        <f t="shared" si="2"/>
        <v>0</v>
      </c>
      <c r="BD20" s="106">
        <f t="shared" si="2"/>
        <v>0</v>
      </c>
      <c r="BE20" s="106">
        <f t="shared" si="2"/>
        <v>0</v>
      </c>
      <c r="BF20" s="106">
        <f t="shared" si="2"/>
        <v>0</v>
      </c>
      <c r="BG20" s="106">
        <f t="shared" si="2"/>
        <v>0</v>
      </c>
      <c r="BH20" s="91"/>
    </row>
    <row r="21" spans="1:60" ht="25.5" x14ac:dyDescent="0.2">
      <c r="A21" s="77" t="s">
        <v>905</v>
      </c>
      <c r="B21" s="78" t="s">
        <v>906</v>
      </c>
      <c r="C21" s="95"/>
      <c r="D21" s="91"/>
      <c r="E21" s="106">
        <f t="shared" ref="E21:R21" si="3">E81</f>
        <v>0</v>
      </c>
      <c r="F21" s="106">
        <f t="shared" si="3"/>
        <v>0</v>
      </c>
      <c r="G21" s="106">
        <f t="shared" si="3"/>
        <v>0</v>
      </c>
      <c r="H21" s="106">
        <f t="shared" si="3"/>
        <v>0</v>
      </c>
      <c r="I21" s="106">
        <f t="shared" si="3"/>
        <v>0</v>
      </c>
      <c r="J21" s="106">
        <f t="shared" si="3"/>
        <v>0</v>
      </c>
      <c r="K21" s="106">
        <f t="shared" si="3"/>
        <v>0</v>
      </c>
      <c r="L21" s="106">
        <f t="shared" si="3"/>
        <v>0</v>
      </c>
      <c r="M21" s="106">
        <f t="shared" si="3"/>
        <v>0</v>
      </c>
      <c r="N21" s="106">
        <f t="shared" si="3"/>
        <v>0</v>
      </c>
      <c r="O21" s="106">
        <f t="shared" si="3"/>
        <v>0</v>
      </c>
      <c r="P21" s="106">
        <f t="shared" si="3"/>
        <v>0</v>
      </c>
      <c r="Q21" s="106">
        <f t="shared" si="3"/>
        <v>0</v>
      </c>
      <c r="R21" s="106">
        <f t="shared" si="3"/>
        <v>0</v>
      </c>
      <c r="S21" s="106">
        <f t="shared" ref="S21:BG21" si="4">S81</f>
        <v>0</v>
      </c>
      <c r="T21" s="106">
        <f t="shared" si="4"/>
        <v>0</v>
      </c>
      <c r="U21" s="106">
        <f t="shared" si="4"/>
        <v>0</v>
      </c>
      <c r="V21" s="106">
        <f t="shared" si="4"/>
        <v>0</v>
      </c>
      <c r="W21" s="106">
        <f t="shared" si="4"/>
        <v>0</v>
      </c>
      <c r="X21" s="106">
        <f t="shared" si="4"/>
        <v>0</v>
      </c>
      <c r="Y21" s="106">
        <f t="shared" si="4"/>
        <v>0</v>
      </c>
      <c r="Z21" s="106">
        <f t="shared" si="4"/>
        <v>0</v>
      </c>
      <c r="AA21" s="106">
        <f t="shared" si="4"/>
        <v>0</v>
      </c>
      <c r="AB21" s="106">
        <f t="shared" si="4"/>
        <v>0</v>
      </c>
      <c r="AC21" s="106">
        <f t="shared" si="4"/>
        <v>0</v>
      </c>
      <c r="AD21" s="106">
        <f t="shared" si="4"/>
        <v>0</v>
      </c>
      <c r="AE21" s="106">
        <f t="shared" si="4"/>
        <v>0</v>
      </c>
      <c r="AF21" s="106">
        <f t="shared" si="4"/>
        <v>0</v>
      </c>
      <c r="AG21" s="106">
        <f t="shared" si="4"/>
        <v>0</v>
      </c>
      <c r="AH21" s="106">
        <f t="shared" si="4"/>
        <v>0</v>
      </c>
      <c r="AI21" s="106">
        <f t="shared" si="4"/>
        <v>0</v>
      </c>
      <c r="AJ21" s="106">
        <f t="shared" si="4"/>
        <v>0</v>
      </c>
      <c r="AK21" s="106">
        <f t="shared" si="4"/>
        <v>0</v>
      </c>
      <c r="AL21" s="106">
        <f t="shared" si="4"/>
        <v>0</v>
      </c>
      <c r="AM21" s="106">
        <f t="shared" si="4"/>
        <v>0</v>
      </c>
      <c r="AN21" s="106">
        <f t="shared" si="4"/>
        <v>0</v>
      </c>
      <c r="AO21" s="106">
        <f t="shared" si="4"/>
        <v>0</v>
      </c>
      <c r="AP21" s="106">
        <f t="shared" si="4"/>
        <v>0</v>
      </c>
      <c r="AQ21" s="106">
        <f t="shared" si="4"/>
        <v>0</v>
      </c>
      <c r="AR21" s="106">
        <f t="shared" si="4"/>
        <v>0</v>
      </c>
      <c r="AS21" s="106">
        <f t="shared" si="4"/>
        <v>0</v>
      </c>
      <c r="AT21" s="106">
        <f t="shared" si="4"/>
        <v>0</v>
      </c>
      <c r="AU21" s="106">
        <f t="shared" si="4"/>
        <v>0</v>
      </c>
      <c r="AV21" s="106">
        <f t="shared" si="4"/>
        <v>0</v>
      </c>
      <c r="AW21" s="106">
        <f t="shared" si="4"/>
        <v>0</v>
      </c>
      <c r="AX21" s="106">
        <f t="shared" si="4"/>
        <v>0</v>
      </c>
      <c r="AY21" s="106">
        <f t="shared" si="4"/>
        <v>0</v>
      </c>
      <c r="AZ21" s="106">
        <f t="shared" si="4"/>
        <v>0</v>
      </c>
      <c r="BA21" s="106">
        <f t="shared" si="4"/>
        <v>0</v>
      </c>
      <c r="BB21" s="106">
        <f t="shared" si="4"/>
        <v>0</v>
      </c>
      <c r="BC21" s="106">
        <f t="shared" si="4"/>
        <v>0</v>
      </c>
      <c r="BD21" s="106">
        <f t="shared" si="4"/>
        <v>0</v>
      </c>
      <c r="BE21" s="106">
        <f t="shared" si="4"/>
        <v>0</v>
      </c>
      <c r="BF21" s="106">
        <f t="shared" si="4"/>
        <v>0</v>
      </c>
      <c r="BG21" s="106">
        <f t="shared" si="4"/>
        <v>0</v>
      </c>
      <c r="BH21" s="91"/>
    </row>
    <row r="22" spans="1:60" ht="50.45" customHeight="1" x14ac:dyDescent="0.2">
      <c r="A22" s="77" t="s">
        <v>907</v>
      </c>
      <c r="B22" s="79" t="s">
        <v>908</v>
      </c>
      <c r="C22" s="95"/>
      <c r="D22" s="92"/>
      <c r="E22" s="106">
        <f t="shared" ref="E22:R22" si="5">E147</f>
        <v>0</v>
      </c>
      <c r="F22" s="106">
        <f t="shared" si="5"/>
        <v>0</v>
      </c>
      <c r="G22" s="106">
        <f t="shared" si="5"/>
        <v>0</v>
      </c>
      <c r="H22" s="106">
        <f t="shared" si="5"/>
        <v>0</v>
      </c>
      <c r="I22" s="106">
        <f t="shared" si="5"/>
        <v>0</v>
      </c>
      <c r="J22" s="106">
        <f t="shared" si="5"/>
        <v>0</v>
      </c>
      <c r="K22" s="106">
        <f t="shared" si="5"/>
        <v>0</v>
      </c>
      <c r="L22" s="106">
        <f t="shared" si="5"/>
        <v>0</v>
      </c>
      <c r="M22" s="106">
        <f t="shared" si="5"/>
        <v>0</v>
      </c>
      <c r="N22" s="106">
        <f t="shared" si="5"/>
        <v>0</v>
      </c>
      <c r="O22" s="106">
        <f t="shared" si="5"/>
        <v>0</v>
      </c>
      <c r="P22" s="106">
        <f t="shared" si="5"/>
        <v>0</v>
      </c>
      <c r="Q22" s="106">
        <f t="shared" si="5"/>
        <v>0</v>
      </c>
      <c r="R22" s="106">
        <f t="shared" si="5"/>
        <v>0</v>
      </c>
      <c r="S22" s="106">
        <f t="shared" ref="S22:BG22" si="6">S147</f>
        <v>0</v>
      </c>
      <c r="T22" s="106">
        <f t="shared" si="6"/>
        <v>0</v>
      </c>
      <c r="U22" s="106">
        <f t="shared" si="6"/>
        <v>0</v>
      </c>
      <c r="V22" s="106">
        <f t="shared" si="6"/>
        <v>0</v>
      </c>
      <c r="W22" s="106">
        <f t="shared" si="6"/>
        <v>0</v>
      </c>
      <c r="X22" s="106">
        <f t="shared" si="6"/>
        <v>0</v>
      </c>
      <c r="Y22" s="106">
        <f t="shared" si="6"/>
        <v>0</v>
      </c>
      <c r="Z22" s="106">
        <f t="shared" si="6"/>
        <v>0</v>
      </c>
      <c r="AA22" s="106">
        <f t="shared" si="6"/>
        <v>0</v>
      </c>
      <c r="AB22" s="106">
        <f t="shared" si="6"/>
        <v>0</v>
      </c>
      <c r="AC22" s="106">
        <f t="shared" si="6"/>
        <v>0</v>
      </c>
      <c r="AD22" s="106">
        <f t="shared" si="6"/>
        <v>0</v>
      </c>
      <c r="AE22" s="106">
        <f t="shared" si="6"/>
        <v>0</v>
      </c>
      <c r="AF22" s="106">
        <f t="shared" si="6"/>
        <v>0</v>
      </c>
      <c r="AG22" s="106">
        <f t="shared" si="6"/>
        <v>0</v>
      </c>
      <c r="AH22" s="106">
        <f t="shared" si="6"/>
        <v>0</v>
      </c>
      <c r="AI22" s="106">
        <f t="shared" si="6"/>
        <v>0</v>
      </c>
      <c r="AJ22" s="106">
        <f t="shared" si="6"/>
        <v>0</v>
      </c>
      <c r="AK22" s="106">
        <f t="shared" si="6"/>
        <v>0</v>
      </c>
      <c r="AL22" s="106">
        <f t="shared" si="6"/>
        <v>0</v>
      </c>
      <c r="AM22" s="106">
        <f t="shared" si="6"/>
        <v>0</v>
      </c>
      <c r="AN22" s="106">
        <f t="shared" si="6"/>
        <v>0</v>
      </c>
      <c r="AO22" s="106">
        <f t="shared" si="6"/>
        <v>0</v>
      </c>
      <c r="AP22" s="106">
        <f t="shared" si="6"/>
        <v>0</v>
      </c>
      <c r="AQ22" s="106">
        <f t="shared" si="6"/>
        <v>0</v>
      </c>
      <c r="AR22" s="106">
        <f t="shared" si="6"/>
        <v>0</v>
      </c>
      <c r="AS22" s="106">
        <f t="shared" si="6"/>
        <v>0</v>
      </c>
      <c r="AT22" s="106">
        <f t="shared" si="6"/>
        <v>0</v>
      </c>
      <c r="AU22" s="106">
        <f t="shared" si="6"/>
        <v>0</v>
      </c>
      <c r="AV22" s="106">
        <f t="shared" si="6"/>
        <v>0</v>
      </c>
      <c r="AW22" s="106">
        <f t="shared" si="6"/>
        <v>0</v>
      </c>
      <c r="AX22" s="106">
        <f t="shared" si="6"/>
        <v>0</v>
      </c>
      <c r="AY22" s="106">
        <f t="shared" si="6"/>
        <v>0</v>
      </c>
      <c r="AZ22" s="106">
        <f t="shared" si="6"/>
        <v>0</v>
      </c>
      <c r="BA22" s="106">
        <f t="shared" si="6"/>
        <v>0</v>
      </c>
      <c r="BB22" s="106">
        <f t="shared" si="6"/>
        <v>0</v>
      </c>
      <c r="BC22" s="106">
        <f t="shared" si="6"/>
        <v>0</v>
      </c>
      <c r="BD22" s="106">
        <f t="shared" si="6"/>
        <v>0</v>
      </c>
      <c r="BE22" s="106">
        <f t="shared" si="6"/>
        <v>0</v>
      </c>
      <c r="BF22" s="106">
        <f t="shared" si="6"/>
        <v>0</v>
      </c>
      <c r="BG22" s="106">
        <f t="shared" si="6"/>
        <v>0</v>
      </c>
      <c r="BH22" s="92"/>
    </row>
    <row r="23" spans="1:60" ht="26.45" customHeight="1" x14ac:dyDescent="0.2">
      <c r="A23" s="77" t="s">
        <v>909</v>
      </c>
      <c r="B23" s="78" t="s">
        <v>910</v>
      </c>
      <c r="C23" s="95"/>
      <c r="D23" s="92"/>
      <c r="E23" s="106">
        <f t="shared" ref="E23:R23" si="7">E156</f>
        <v>0</v>
      </c>
      <c r="F23" s="106">
        <f t="shared" si="7"/>
        <v>0</v>
      </c>
      <c r="G23" s="106">
        <f t="shared" si="7"/>
        <v>0</v>
      </c>
      <c r="H23" s="106">
        <f t="shared" si="7"/>
        <v>0</v>
      </c>
      <c r="I23" s="106">
        <f t="shared" si="7"/>
        <v>0</v>
      </c>
      <c r="J23" s="106">
        <f t="shared" si="7"/>
        <v>0</v>
      </c>
      <c r="K23" s="106">
        <f t="shared" si="7"/>
        <v>0</v>
      </c>
      <c r="L23" s="106">
        <f t="shared" si="7"/>
        <v>0</v>
      </c>
      <c r="M23" s="106">
        <f t="shared" si="7"/>
        <v>0</v>
      </c>
      <c r="N23" s="106">
        <f t="shared" si="7"/>
        <v>0</v>
      </c>
      <c r="O23" s="106">
        <f t="shared" si="7"/>
        <v>0</v>
      </c>
      <c r="P23" s="106">
        <f t="shared" si="7"/>
        <v>0</v>
      </c>
      <c r="Q23" s="106">
        <f t="shared" si="7"/>
        <v>0</v>
      </c>
      <c r="R23" s="106">
        <f t="shared" si="7"/>
        <v>0</v>
      </c>
      <c r="S23" s="106">
        <f t="shared" ref="S23:BG23" si="8">S156</f>
        <v>0</v>
      </c>
      <c r="T23" s="106">
        <f t="shared" si="8"/>
        <v>0</v>
      </c>
      <c r="U23" s="106">
        <f t="shared" si="8"/>
        <v>0</v>
      </c>
      <c r="V23" s="106">
        <f t="shared" si="8"/>
        <v>0</v>
      </c>
      <c r="W23" s="106">
        <f t="shared" si="8"/>
        <v>0</v>
      </c>
      <c r="X23" s="106">
        <f t="shared" si="8"/>
        <v>0</v>
      </c>
      <c r="Y23" s="106">
        <f t="shared" si="8"/>
        <v>0</v>
      </c>
      <c r="Z23" s="106">
        <f t="shared" si="8"/>
        <v>0</v>
      </c>
      <c r="AA23" s="106">
        <f t="shared" si="8"/>
        <v>0</v>
      </c>
      <c r="AB23" s="106">
        <f t="shared" si="8"/>
        <v>0</v>
      </c>
      <c r="AC23" s="106">
        <f t="shared" si="8"/>
        <v>0</v>
      </c>
      <c r="AD23" s="106">
        <f t="shared" si="8"/>
        <v>0</v>
      </c>
      <c r="AE23" s="106">
        <f t="shared" si="8"/>
        <v>0</v>
      </c>
      <c r="AF23" s="106">
        <f t="shared" si="8"/>
        <v>0</v>
      </c>
      <c r="AG23" s="106">
        <f t="shared" si="8"/>
        <v>0</v>
      </c>
      <c r="AH23" s="106">
        <f t="shared" si="8"/>
        <v>0</v>
      </c>
      <c r="AI23" s="106">
        <f t="shared" si="8"/>
        <v>0</v>
      </c>
      <c r="AJ23" s="106">
        <f t="shared" si="8"/>
        <v>0</v>
      </c>
      <c r="AK23" s="106">
        <f t="shared" si="8"/>
        <v>0</v>
      </c>
      <c r="AL23" s="106">
        <f t="shared" si="8"/>
        <v>0</v>
      </c>
      <c r="AM23" s="106">
        <f t="shared" si="8"/>
        <v>0</v>
      </c>
      <c r="AN23" s="106">
        <f t="shared" si="8"/>
        <v>0</v>
      </c>
      <c r="AO23" s="106">
        <f t="shared" si="8"/>
        <v>0</v>
      </c>
      <c r="AP23" s="106">
        <f t="shared" si="8"/>
        <v>0</v>
      </c>
      <c r="AQ23" s="106">
        <f t="shared" si="8"/>
        <v>0</v>
      </c>
      <c r="AR23" s="106">
        <f t="shared" si="8"/>
        <v>0</v>
      </c>
      <c r="AS23" s="106">
        <f t="shared" si="8"/>
        <v>0</v>
      </c>
      <c r="AT23" s="106">
        <f t="shared" si="8"/>
        <v>0</v>
      </c>
      <c r="AU23" s="106">
        <f t="shared" si="8"/>
        <v>0</v>
      </c>
      <c r="AV23" s="106">
        <f t="shared" si="8"/>
        <v>0</v>
      </c>
      <c r="AW23" s="106">
        <f t="shared" si="8"/>
        <v>0</v>
      </c>
      <c r="AX23" s="106">
        <f t="shared" si="8"/>
        <v>0</v>
      </c>
      <c r="AY23" s="106">
        <f t="shared" si="8"/>
        <v>0</v>
      </c>
      <c r="AZ23" s="106">
        <f t="shared" si="8"/>
        <v>0</v>
      </c>
      <c r="BA23" s="106">
        <f t="shared" si="8"/>
        <v>0</v>
      </c>
      <c r="BB23" s="106">
        <f t="shared" si="8"/>
        <v>0</v>
      </c>
      <c r="BC23" s="106">
        <f t="shared" si="8"/>
        <v>0</v>
      </c>
      <c r="BD23" s="106">
        <f t="shared" si="8"/>
        <v>0</v>
      </c>
      <c r="BE23" s="106">
        <f t="shared" si="8"/>
        <v>0</v>
      </c>
      <c r="BF23" s="106">
        <f t="shared" si="8"/>
        <v>0</v>
      </c>
      <c r="BG23" s="106">
        <f t="shared" si="8"/>
        <v>0</v>
      </c>
      <c r="BH23" s="92"/>
    </row>
    <row r="24" spans="1:60" ht="27.6" customHeight="1" x14ac:dyDescent="0.2">
      <c r="A24" s="77" t="s">
        <v>911</v>
      </c>
      <c r="B24" s="78" t="s">
        <v>912</v>
      </c>
      <c r="C24" s="95"/>
      <c r="D24" s="92"/>
      <c r="E24" s="106">
        <f t="shared" ref="E24:R24" si="9">E163</f>
        <v>0</v>
      </c>
      <c r="F24" s="106">
        <f t="shared" si="9"/>
        <v>0</v>
      </c>
      <c r="G24" s="106">
        <f t="shared" si="9"/>
        <v>0</v>
      </c>
      <c r="H24" s="106">
        <f t="shared" si="9"/>
        <v>0</v>
      </c>
      <c r="I24" s="106">
        <f t="shared" si="9"/>
        <v>0</v>
      </c>
      <c r="J24" s="106">
        <f t="shared" si="9"/>
        <v>0</v>
      </c>
      <c r="K24" s="106">
        <f t="shared" si="9"/>
        <v>0</v>
      </c>
      <c r="L24" s="106">
        <f t="shared" si="9"/>
        <v>0</v>
      </c>
      <c r="M24" s="106">
        <f t="shared" si="9"/>
        <v>0</v>
      </c>
      <c r="N24" s="106">
        <f t="shared" si="9"/>
        <v>0</v>
      </c>
      <c r="O24" s="106">
        <f t="shared" si="9"/>
        <v>0</v>
      </c>
      <c r="P24" s="106">
        <f t="shared" si="9"/>
        <v>0</v>
      </c>
      <c r="Q24" s="106">
        <f t="shared" si="9"/>
        <v>0</v>
      </c>
      <c r="R24" s="106">
        <f t="shared" si="9"/>
        <v>0</v>
      </c>
      <c r="S24" s="106">
        <f t="shared" ref="S24:BG24" si="10">S163</f>
        <v>0</v>
      </c>
      <c r="T24" s="106">
        <f t="shared" si="10"/>
        <v>0</v>
      </c>
      <c r="U24" s="106">
        <f t="shared" si="10"/>
        <v>0</v>
      </c>
      <c r="V24" s="106">
        <f t="shared" si="10"/>
        <v>0</v>
      </c>
      <c r="W24" s="106">
        <f t="shared" si="10"/>
        <v>0</v>
      </c>
      <c r="X24" s="106">
        <f t="shared" si="10"/>
        <v>0</v>
      </c>
      <c r="Y24" s="106">
        <f t="shared" si="10"/>
        <v>0</v>
      </c>
      <c r="Z24" s="106">
        <f t="shared" si="10"/>
        <v>0</v>
      </c>
      <c r="AA24" s="106">
        <f t="shared" si="10"/>
        <v>0</v>
      </c>
      <c r="AB24" s="106">
        <f t="shared" si="10"/>
        <v>0</v>
      </c>
      <c r="AC24" s="106">
        <f t="shared" si="10"/>
        <v>0</v>
      </c>
      <c r="AD24" s="106">
        <f t="shared" si="10"/>
        <v>0</v>
      </c>
      <c r="AE24" s="106">
        <f t="shared" si="10"/>
        <v>0</v>
      </c>
      <c r="AF24" s="106">
        <f t="shared" si="10"/>
        <v>0</v>
      </c>
      <c r="AG24" s="106">
        <f t="shared" si="10"/>
        <v>0</v>
      </c>
      <c r="AH24" s="106">
        <f t="shared" si="10"/>
        <v>0</v>
      </c>
      <c r="AI24" s="106">
        <f t="shared" si="10"/>
        <v>0</v>
      </c>
      <c r="AJ24" s="106">
        <f t="shared" si="10"/>
        <v>0</v>
      </c>
      <c r="AK24" s="106">
        <f t="shared" si="10"/>
        <v>0</v>
      </c>
      <c r="AL24" s="106">
        <f t="shared" si="10"/>
        <v>0</v>
      </c>
      <c r="AM24" s="106">
        <f t="shared" si="10"/>
        <v>0</v>
      </c>
      <c r="AN24" s="106">
        <f t="shared" si="10"/>
        <v>0</v>
      </c>
      <c r="AO24" s="106">
        <f t="shared" si="10"/>
        <v>0</v>
      </c>
      <c r="AP24" s="106">
        <f t="shared" si="10"/>
        <v>0</v>
      </c>
      <c r="AQ24" s="106">
        <f t="shared" si="10"/>
        <v>0</v>
      </c>
      <c r="AR24" s="106">
        <f t="shared" si="10"/>
        <v>0</v>
      </c>
      <c r="AS24" s="106">
        <f t="shared" si="10"/>
        <v>0</v>
      </c>
      <c r="AT24" s="106">
        <f t="shared" si="10"/>
        <v>0</v>
      </c>
      <c r="AU24" s="106">
        <f t="shared" si="10"/>
        <v>0</v>
      </c>
      <c r="AV24" s="106">
        <f t="shared" si="10"/>
        <v>0</v>
      </c>
      <c r="AW24" s="106">
        <f t="shared" si="10"/>
        <v>0</v>
      </c>
      <c r="AX24" s="106">
        <f t="shared" si="10"/>
        <v>0</v>
      </c>
      <c r="AY24" s="106">
        <f t="shared" si="10"/>
        <v>0</v>
      </c>
      <c r="AZ24" s="106">
        <f t="shared" si="10"/>
        <v>0</v>
      </c>
      <c r="BA24" s="106">
        <f t="shared" si="10"/>
        <v>0</v>
      </c>
      <c r="BB24" s="106">
        <f t="shared" si="10"/>
        <v>0</v>
      </c>
      <c r="BC24" s="106">
        <f t="shared" si="10"/>
        <v>0</v>
      </c>
      <c r="BD24" s="106">
        <f t="shared" si="10"/>
        <v>0</v>
      </c>
      <c r="BE24" s="106">
        <f t="shared" si="10"/>
        <v>0</v>
      </c>
      <c r="BF24" s="106">
        <f t="shared" si="10"/>
        <v>0</v>
      </c>
      <c r="BG24" s="106">
        <f t="shared" si="10"/>
        <v>0</v>
      </c>
      <c r="BH24" s="92"/>
    </row>
    <row r="25" spans="1:60" ht="19.149999999999999" customHeight="1" x14ac:dyDescent="0.2">
      <c r="A25" s="77" t="s">
        <v>913</v>
      </c>
      <c r="B25" s="78" t="s">
        <v>914</v>
      </c>
      <c r="C25" s="95"/>
      <c r="D25" s="92"/>
      <c r="E25" s="106">
        <f t="shared" ref="E25:R25" si="11">E167</f>
        <v>0</v>
      </c>
      <c r="F25" s="106">
        <f t="shared" si="11"/>
        <v>0</v>
      </c>
      <c r="G25" s="106">
        <f t="shared" si="11"/>
        <v>0</v>
      </c>
      <c r="H25" s="106">
        <f t="shared" si="11"/>
        <v>0</v>
      </c>
      <c r="I25" s="106">
        <f t="shared" si="11"/>
        <v>0</v>
      </c>
      <c r="J25" s="106">
        <f t="shared" si="11"/>
        <v>0</v>
      </c>
      <c r="K25" s="106">
        <f t="shared" si="11"/>
        <v>0</v>
      </c>
      <c r="L25" s="106">
        <f t="shared" si="11"/>
        <v>0</v>
      </c>
      <c r="M25" s="106">
        <f t="shared" si="11"/>
        <v>0</v>
      </c>
      <c r="N25" s="106">
        <f t="shared" si="11"/>
        <v>0</v>
      </c>
      <c r="O25" s="106">
        <f t="shared" si="11"/>
        <v>0</v>
      </c>
      <c r="P25" s="106">
        <f t="shared" si="11"/>
        <v>0</v>
      </c>
      <c r="Q25" s="106">
        <f t="shared" si="11"/>
        <v>0</v>
      </c>
      <c r="R25" s="106">
        <f t="shared" si="11"/>
        <v>0</v>
      </c>
      <c r="S25" s="106">
        <f t="shared" ref="S25:BG25" si="12">S167</f>
        <v>0</v>
      </c>
      <c r="T25" s="106">
        <f t="shared" si="12"/>
        <v>0</v>
      </c>
      <c r="U25" s="106">
        <f t="shared" si="12"/>
        <v>0</v>
      </c>
      <c r="V25" s="106">
        <f t="shared" si="12"/>
        <v>0</v>
      </c>
      <c r="W25" s="106">
        <f t="shared" si="12"/>
        <v>0</v>
      </c>
      <c r="X25" s="106">
        <f t="shared" si="12"/>
        <v>0</v>
      </c>
      <c r="Y25" s="106">
        <f t="shared" si="12"/>
        <v>0</v>
      </c>
      <c r="Z25" s="106">
        <f t="shared" si="12"/>
        <v>0</v>
      </c>
      <c r="AA25" s="106">
        <f t="shared" si="12"/>
        <v>0</v>
      </c>
      <c r="AB25" s="106">
        <f t="shared" si="12"/>
        <v>0</v>
      </c>
      <c r="AC25" s="106">
        <f t="shared" si="12"/>
        <v>0</v>
      </c>
      <c r="AD25" s="106">
        <f t="shared" si="12"/>
        <v>0</v>
      </c>
      <c r="AE25" s="106">
        <f t="shared" si="12"/>
        <v>0</v>
      </c>
      <c r="AF25" s="106">
        <f t="shared" si="12"/>
        <v>0</v>
      </c>
      <c r="AG25" s="106">
        <f t="shared" si="12"/>
        <v>0</v>
      </c>
      <c r="AH25" s="106">
        <f t="shared" si="12"/>
        <v>0</v>
      </c>
      <c r="AI25" s="106">
        <f t="shared" si="12"/>
        <v>0</v>
      </c>
      <c r="AJ25" s="106">
        <f t="shared" si="12"/>
        <v>0</v>
      </c>
      <c r="AK25" s="106">
        <f t="shared" si="12"/>
        <v>0</v>
      </c>
      <c r="AL25" s="106">
        <f t="shared" si="12"/>
        <v>0</v>
      </c>
      <c r="AM25" s="106">
        <f t="shared" si="12"/>
        <v>0</v>
      </c>
      <c r="AN25" s="106">
        <f t="shared" si="12"/>
        <v>0</v>
      </c>
      <c r="AO25" s="106">
        <f t="shared" si="12"/>
        <v>0</v>
      </c>
      <c r="AP25" s="106">
        <f t="shared" si="12"/>
        <v>0</v>
      </c>
      <c r="AQ25" s="106">
        <f t="shared" si="12"/>
        <v>0</v>
      </c>
      <c r="AR25" s="106">
        <f t="shared" si="12"/>
        <v>0</v>
      </c>
      <c r="AS25" s="106">
        <f t="shared" si="12"/>
        <v>0</v>
      </c>
      <c r="AT25" s="106">
        <f t="shared" si="12"/>
        <v>0</v>
      </c>
      <c r="AU25" s="106">
        <f t="shared" si="12"/>
        <v>0</v>
      </c>
      <c r="AV25" s="106">
        <f t="shared" si="12"/>
        <v>0</v>
      </c>
      <c r="AW25" s="106">
        <f t="shared" si="12"/>
        <v>0</v>
      </c>
      <c r="AX25" s="106">
        <f t="shared" si="12"/>
        <v>0</v>
      </c>
      <c r="AY25" s="106">
        <f t="shared" si="12"/>
        <v>0</v>
      </c>
      <c r="AZ25" s="106">
        <f t="shared" si="12"/>
        <v>0</v>
      </c>
      <c r="BA25" s="106">
        <f t="shared" si="12"/>
        <v>0</v>
      </c>
      <c r="BB25" s="106">
        <f t="shared" si="12"/>
        <v>0</v>
      </c>
      <c r="BC25" s="106">
        <f t="shared" si="12"/>
        <v>0</v>
      </c>
      <c r="BD25" s="106">
        <f t="shared" si="12"/>
        <v>0</v>
      </c>
      <c r="BE25" s="106">
        <f t="shared" si="12"/>
        <v>0</v>
      </c>
      <c r="BF25" s="106">
        <f t="shared" si="12"/>
        <v>0</v>
      </c>
      <c r="BG25" s="106">
        <f t="shared" si="12"/>
        <v>0</v>
      </c>
      <c r="BH25" s="92"/>
    </row>
    <row r="26" spans="1:60" ht="7.9" customHeight="1" x14ac:dyDescent="0.2">
      <c r="A26" s="77"/>
      <c r="B26" s="78"/>
      <c r="C26" s="95"/>
      <c r="D26" s="90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90"/>
    </row>
    <row r="27" spans="1:60" x14ac:dyDescent="0.2">
      <c r="A27" s="77" t="s">
        <v>915</v>
      </c>
      <c r="B27" s="78" t="s">
        <v>916</v>
      </c>
      <c r="C27" s="95"/>
      <c r="D27" s="90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90"/>
    </row>
    <row r="28" spans="1:60" ht="21.6" customHeight="1" x14ac:dyDescent="0.2">
      <c r="A28" s="183" t="s">
        <v>133</v>
      </c>
      <c r="B28" s="184" t="s">
        <v>917</v>
      </c>
      <c r="C28" s="191"/>
      <c r="D28" s="186"/>
      <c r="E28" s="187">
        <v>0</v>
      </c>
      <c r="F28" s="187">
        <v>0</v>
      </c>
      <c r="G28" s="187">
        <v>0</v>
      </c>
      <c r="H28" s="187">
        <v>0</v>
      </c>
      <c r="I28" s="187">
        <v>0</v>
      </c>
      <c r="J28" s="187">
        <v>0</v>
      </c>
      <c r="K28" s="187">
        <v>0</v>
      </c>
      <c r="L28" s="187">
        <v>0</v>
      </c>
      <c r="M28" s="187">
        <v>0</v>
      </c>
      <c r="N28" s="187">
        <v>0</v>
      </c>
      <c r="O28" s="187">
        <v>0</v>
      </c>
      <c r="P28" s="187">
        <v>0</v>
      </c>
      <c r="Q28" s="187">
        <v>0</v>
      </c>
      <c r="R28" s="187">
        <v>0</v>
      </c>
      <c r="S28" s="187">
        <v>0</v>
      </c>
      <c r="T28" s="187">
        <v>0</v>
      </c>
      <c r="U28" s="187">
        <v>0</v>
      </c>
      <c r="V28" s="187">
        <v>0</v>
      </c>
      <c r="W28" s="187">
        <v>0</v>
      </c>
      <c r="X28" s="187">
        <v>0</v>
      </c>
      <c r="Y28" s="187">
        <v>0</v>
      </c>
      <c r="Z28" s="187">
        <v>0</v>
      </c>
      <c r="AA28" s="187">
        <v>0</v>
      </c>
      <c r="AB28" s="187">
        <v>0</v>
      </c>
      <c r="AC28" s="187">
        <v>0</v>
      </c>
      <c r="AD28" s="187">
        <v>0</v>
      </c>
      <c r="AE28" s="187">
        <v>0</v>
      </c>
      <c r="AF28" s="187">
        <v>0</v>
      </c>
      <c r="AG28" s="187">
        <v>0</v>
      </c>
      <c r="AH28" s="187">
        <v>0</v>
      </c>
      <c r="AI28" s="187">
        <v>0</v>
      </c>
      <c r="AJ28" s="187">
        <v>0</v>
      </c>
      <c r="AK28" s="187">
        <v>0</v>
      </c>
      <c r="AL28" s="187">
        <v>0</v>
      </c>
      <c r="AM28" s="187">
        <v>0</v>
      </c>
      <c r="AN28" s="187">
        <v>0</v>
      </c>
      <c r="AO28" s="187">
        <v>0</v>
      </c>
      <c r="AP28" s="187">
        <v>0</v>
      </c>
      <c r="AQ28" s="187">
        <v>0</v>
      </c>
      <c r="AR28" s="187">
        <v>0</v>
      </c>
      <c r="AS28" s="187">
        <v>0</v>
      </c>
      <c r="AT28" s="187">
        <v>0</v>
      </c>
      <c r="AU28" s="187">
        <v>0</v>
      </c>
      <c r="AV28" s="187">
        <v>0</v>
      </c>
      <c r="AW28" s="187">
        <v>0</v>
      </c>
      <c r="AX28" s="187">
        <v>0</v>
      </c>
      <c r="AY28" s="187">
        <v>0</v>
      </c>
      <c r="AZ28" s="187">
        <v>0</v>
      </c>
      <c r="BA28" s="187">
        <v>0</v>
      </c>
      <c r="BB28" s="187">
        <v>0</v>
      </c>
      <c r="BC28" s="187">
        <v>0</v>
      </c>
      <c r="BD28" s="187">
        <v>0</v>
      </c>
      <c r="BE28" s="187">
        <v>0</v>
      </c>
      <c r="BF28" s="187">
        <v>0</v>
      </c>
      <c r="BG28" s="187">
        <v>0</v>
      </c>
      <c r="BH28" s="186"/>
    </row>
    <row r="29" spans="1:60" ht="38.25" hidden="1" x14ac:dyDescent="0.2">
      <c r="A29" s="77" t="s">
        <v>136</v>
      </c>
      <c r="B29" s="78" t="s">
        <v>918</v>
      </c>
      <c r="C29" s="95"/>
      <c r="D29" s="90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90"/>
    </row>
    <row r="30" spans="1:60" ht="51" hidden="1" x14ac:dyDescent="0.2">
      <c r="A30" s="77" t="s">
        <v>676</v>
      </c>
      <c r="B30" s="78" t="s">
        <v>919</v>
      </c>
      <c r="C30" s="95"/>
      <c r="D30" s="90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90"/>
    </row>
    <row r="31" spans="1:60" ht="51" hidden="1" x14ac:dyDescent="0.2">
      <c r="A31" s="77" t="s">
        <v>681</v>
      </c>
      <c r="B31" s="78" t="s">
        <v>920</v>
      </c>
      <c r="C31" s="95"/>
      <c r="D31" s="90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90"/>
    </row>
    <row r="32" spans="1:60" ht="51" hidden="1" x14ac:dyDescent="0.2">
      <c r="A32" s="77" t="s">
        <v>683</v>
      </c>
      <c r="B32" s="78" t="s">
        <v>921</v>
      </c>
      <c r="C32" s="95"/>
      <c r="D32" s="90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90"/>
    </row>
    <row r="33" spans="1:60" hidden="1" x14ac:dyDescent="0.2">
      <c r="A33" s="77" t="s">
        <v>683</v>
      </c>
      <c r="B33" s="80" t="s">
        <v>922</v>
      </c>
      <c r="C33" s="95"/>
      <c r="D33" s="90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90"/>
    </row>
    <row r="34" spans="1:60" hidden="1" x14ac:dyDescent="0.2">
      <c r="A34" s="77" t="s">
        <v>683</v>
      </c>
      <c r="B34" s="80" t="s">
        <v>922</v>
      </c>
      <c r="C34" s="95"/>
      <c r="D34" s="90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90"/>
    </row>
    <row r="35" spans="1:60" hidden="1" x14ac:dyDescent="0.2">
      <c r="A35" s="77" t="s">
        <v>85</v>
      </c>
      <c r="B35" s="78" t="s">
        <v>85</v>
      </c>
      <c r="C35" s="95"/>
      <c r="D35" s="90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90"/>
    </row>
    <row r="36" spans="1:60" ht="38.25" hidden="1" x14ac:dyDescent="0.2">
      <c r="A36" s="77" t="s">
        <v>138</v>
      </c>
      <c r="B36" s="78" t="s">
        <v>923</v>
      </c>
      <c r="C36" s="95"/>
      <c r="D36" s="90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90"/>
    </row>
    <row r="37" spans="1:60" ht="63.75" hidden="1" x14ac:dyDescent="0.2">
      <c r="A37" s="77" t="s">
        <v>704</v>
      </c>
      <c r="B37" s="78" t="s">
        <v>924</v>
      </c>
      <c r="C37" s="95"/>
      <c r="D37" s="90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90"/>
    </row>
    <row r="38" spans="1:60" hidden="1" x14ac:dyDescent="0.2">
      <c r="A38" s="77" t="s">
        <v>704</v>
      </c>
      <c r="B38" s="80" t="s">
        <v>922</v>
      </c>
      <c r="C38" s="95"/>
      <c r="D38" s="90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90"/>
    </row>
    <row r="39" spans="1:60" hidden="1" x14ac:dyDescent="0.2">
      <c r="A39" s="77" t="s">
        <v>704</v>
      </c>
      <c r="B39" s="80" t="s">
        <v>922</v>
      </c>
      <c r="C39" s="95"/>
      <c r="D39" s="90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90"/>
    </row>
    <row r="40" spans="1:60" hidden="1" x14ac:dyDescent="0.2">
      <c r="A40" s="77" t="s">
        <v>85</v>
      </c>
      <c r="B40" s="78" t="s">
        <v>85</v>
      </c>
      <c r="C40" s="95"/>
      <c r="D40" s="90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90"/>
    </row>
    <row r="41" spans="1:60" ht="38.25" hidden="1" x14ac:dyDescent="0.2">
      <c r="A41" s="77" t="s">
        <v>705</v>
      </c>
      <c r="B41" s="78" t="s">
        <v>925</v>
      </c>
      <c r="C41" s="95"/>
      <c r="D41" s="90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90"/>
    </row>
    <row r="42" spans="1:60" hidden="1" x14ac:dyDescent="0.2">
      <c r="A42" s="77" t="s">
        <v>705</v>
      </c>
      <c r="B42" s="80" t="s">
        <v>922</v>
      </c>
      <c r="C42" s="95"/>
      <c r="D42" s="90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90"/>
    </row>
    <row r="43" spans="1:60" hidden="1" x14ac:dyDescent="0.2">
      <c r="A43" s="77" t="s">
        <v>705</v>
      </c>
      <c r="B43" s="80" t="s">
        <v>922</v>
      </c>
      <c r="C43" s="95"/>
      <c r="D43" s="90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90"/>
    </row>
    <row r="44" spans="1:60" hidden="1" x14ac:dyDescent="0.2">
      <c r="A44" s="77" t="s">
        <v>85</v>
      </c>
      <c r="B44" s="78" t="s">
        <v>85</v>
      </c>
      <c r="C44" s="95"/>
      <c r="D44" s="90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90"/>
    </row>
    <row r="45" spans="1:60" ht="38.25" hidden="1" x14ac:dyDescent="0.2">
      <c r="A45" s="77" t="s">
        <v>140</v>
      </c>
      <c r="B45" s="78" t="s">
        <v>926</v>
      </c>
      <c r="C45" s="95"/>
      <c r="D45" s="90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90"/>
    </row>
    <row r="46" spans="1:60" ht="25.5" hidden="1" x14ac:dyDescent="0.2">
      <c r="A46" s="77" t="s">
        <v>927</v>
      </c>
      <c r="B46" s="78" t="s">
        <v>928</v>
      </c>
      <c r="C46" s="95"/>
      <c r="D46" s="90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90"/>
    </row>
    <row r="47" spans="1:60" ht="89.25" hidden="1" x14ac:dyDescent="0.2">
      <c r="A47" s="77" t="s">
        <v>927</v>
      </c>
      <c r="B47" s="78" t="s">
        <v>929</v>
      </c>
      <c r="C47" s="95"/>
      <c r="D47" s="90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90"/>
    </row>
    <row r="48" spans="1:60" hidden="1" x14ac:dyDescent="0.2">
      <c r="A48" s="77" t="s">
        <v>927</v>
      </c>
      <c r="B48" s="80" t="s">
        <v>922</v>
      </c>
      <c r="C48" s="95"/>
      <c r="D48" s="90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90"/>
    </row>
    <row r="49" spans="1:60" hidden="1" x14ac:dyDescent="0.2">
      <c r="A49" s="77" t="s">
        <v>927</v>
      </c>
      <c r="B49" s="80" t="s">
        <v>922</v>
      </c>
      <c r="C49" s="95"/>
      <c r="D49" s="90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90"/>
    </row>
    <row r="50" spans="1:60" hidden="1" x14ac:dyDescent="0.2">
      <c r="A50" s="77" t="s">
        <v>85</v>
      </c>
      <c r="B50" s="78" t="s">
        <v>85</v>
      </c>
      <c r="C50" s="95"/>
      <c r="D50" s="90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90"/>
    </row>
    <row r="51" spans="1:60" ht="76.5" hidden="1" x14ac:dyDescent="0.2">
      <c r="A51" s="77" t="s">
        <v>927</v>
      </c>
      <c r="B51" s="78" t="s">
        <v>930</v>
      </c>
      <c r="C51" s="95"/>
      <c r="D51" s="90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90"/>
    </row>
    <row r="52" spans="1:60" hidden="1" x14ac:dyDescent="0.2">
      <c r="A52" s="77" t="s">
        <v>927</v>
      </c>
      <c r="B52" s="80" t="s">
        <v>922</v>
      </c>
      <c r="C52" s="95"/>
      <c r="D52" s="90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90"/>
    </row>
    <row r="53" spans="1:60" hidden="1" x14ac:dyDescent="0.2">
      <c r="A53" s="77" t="s">
        <v>927</v>
      </c>
      <c r="B53" s="80" t="s">
        <v>922</v>
      </c>
      <c r="C53" s="95"/>
      <c r="D53" s="90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90"/>
    </row>
    <row r="54" spans="1:60" hidden="1" x14ac:dyDescent="0.2">
      <c r="A54" s="77" t="s">
        <v>85</v>
      </c>
      <c r="B54" s="78" t="s">
        <v>85</v>
      </c>
      <c r="C54" s="95"/>
      <c r="D54" s="90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90"/>
    </row>
    <row r="55" spans="1:60" ht="76.5" hidden="1" x14ac:dyDescent="0.2">
      <c r="A55" s="77" t="s">
        <v>927</v>
      </c>
      <c r="B55" s="78" t="s">
        <v>931</v>
      </c>
      <c r="C55" s="95"/>
      <c r="D55" s="90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90"/>
    </row>
    <row r="56" spans="1:60" hidden="1" x14ac:dyDescent="0.2">
      <c r="A56" s="77" t="s">
        <v>927</v>
      </c>
      <c r="B56" s="80" t="s">
        <v>922</v>
      </c>
      <c r="C56" s="95"/>
      <c r="D56" s="90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90"/>
    </row>
    <row r="57" spans="1:60" hidden="1" x14ac:dyDescent="0.2">
      <c r="A57" s="77" t="s">
        <v>927</v>
      </c>
      <c r="B57" s="80" t="s">
        <v>922</v>
      </c>
      <c r="C57" s="95"/>
      <c r="D57" s="90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90"/>
    </row>
    <row r="58" spans="1:60" hidden="1" x14ac:dyDescent="0.2">
      <c r="A58" s="77" t="s">
        <v>85</v>
      </c>
      <c r="B58" s="78" t="s">
        <v>85</v>
      </c>
      <c r="C58" s="95"/>
      <c r="D58" s="90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90"/>
    </row>
    <row r="59" spans="1:60" ht="25.5" hidden="1" x14ac:dyDescent="0.2">
      <c r="A59" s="77" t="s">
        <v>932</v>
      </c>
      <c r="B59" s="78" t="s">
        <v>928</v>
      </c>
      <c r="C59" s="95"/>
      <c r="D59" s="90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90"/>
    </row>
    <row r="60" spans="1:60" ht="89.25" hidden="1" x14ac:dyDescent="0.2">
      <c r="A60" s="77" t="s">
        <v>932</v>
      </c>
      <c r="B60" s="78" t="s">
        <v>929</v>
      </c>
      <c r="C60" s="95"/>
      <c r="D60" s="90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90"/>
    </row>
    <row r="61" spans="1:60" hidden="1" x14ac:dyDescent="0.2">
      <c r="A61" s="77" t="s">
        <v>932</v>
      </c>
      <c r="B61" s="80" t="s">
        <v>922</v>
      </c>
      <c r="C61" s="95"/>
      <c r="D61" s="90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90"/>
    </row>
    <row r="62" spans="1:60" hidden="1" x14ac:dyDescent="0.2">
      <c r="A62" s="77" t="s">
        <v>932</v>
      </c>
      <c r="B62" s="80" t="s">
        <v>922</v>
      </c>
      <c r="C62" s="95"/>
      <c r="D62" s="90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90"/>
    </row>
    <row r="63" spans="1:60" hidden="1" x14ac:dyDescent="0.2">
      <c r="A63" s="77" t="s">
        <v>85</v>
      </c>
      <c r="B63" s="78" t="s">
        <v>85</v>
      </c>
      <c r="C63" s="95"/>
      <c r="D63" s="90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90"/>
    </row>
    <row r="64" spans="1:60" ht="76.5" hidden="1" x14ac:dyDescent="0.2">
      <c r="A64" s="77" t="s">
        <v>932</v>
      </c>
      <c r="B64" s="78" t="s">
        <v>930</v>
      </c>
      <c r="C64" s="95"/>
      <c r="D64" s="90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90"/>
    </row>
    <row r="65" spans="1:60" hidden="1" x14ac:dyDescent="0.2">
      <c r="A65" s="77" t="s">
        <v>932</v>
      </c>
      <c r="B65" s="80" t="s">
        <v>922</v>
      </c>
      <c r="C65" s="95"/>
      <c r="D65" s="90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90"/>
    </row>
    <row r="66" spans="1:60" hidden="1" x14ac:dyDescent="0.2">
      <c r="A66" s="77" t="s">
        <v>932</v>
      </c>
      <c r="B66" s="80" t="s">
        <v>922</v>
      </c>
      <c r="C66" s="95"/>
      <c r="D66" s="90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90"/>
    </row>
    <row r="67" spans="1:60" hidden="1" x14ac:dyDescent="0.2">
      <c r="A67" s="77" t="s">
        <v>85</v>
      </c>
      <c r="B67" s="78" t="s">
        <v>85</v>
      </c>
      <c r="C67" s="95"/>
      <c r="D67" s="90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90"/>
    </row>
    <row r="68" spans="1:60" ht="76.5" hidden="1" x14ac:dyDescent="0.2">
      <c r="A68" s="77" t="s">
        <v>932</v>
      </c>
      <c r="B68" s="78" t="s">
        <v>933</v>
      </c>
      <c r="C68" s="95"/>
      <c r="D68" s="90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90"/>
    </row>
    <row r="69" spans="1:60" hidden="1" x14ac:dyDescent="0.2">
      <c r="A69" s="77" t="s">
        <v>932</v>
      </c>
      <c r="B69" s="80" t="s">
        <v>922</v>
      </c>
      <c r="C69" s="95"/>
      <c r="D69" s="90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90"/>
    </row>
    <row r="70" spans="1:60" hidden="1" x14ac:dyDescent="0.2">
      <c r="A70" s="77" t="s">
        <v>932</v>
      </c>
      <c r="B70" s="80" t="s">
        <v>922</v>
      </c>
      <c r="C70" s="95"/>
      <c r="D70" s="90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90"/>
    </row>
    <row r="71" spans="1:60" hidden="1" x14ac:dyDescent="0.2">
      <c r="A71" s="77" t="s">
        <v>85</v>
      </c>
      <c r="B71" s="78" t="s">
        <v>85</v>
      </c>
      <c r="C71" s="95"/>
      <c r="D71" s="90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90"/>
    </row>
    <row r="72" spans="1:60" ht="76.5" hidden="1" x14ac:dyDescent="0.2">
      <c r="A72" s="77" t="s">
        <v>934</v>
      </c>
      <c r="B72" s="78" t="s">
        <v>935</v>
      </c>
      <c r="C72" s="95"/>
      <c r="D72" s="90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90"/>
    </row>
    <row r="73" spans="1:60" ht="63.75" hidden="1" x14ac:dyDescent="0.2">
      <c r="A73" s="77" t="s">
        <v>936</v>
      </c>
      <c r="B73" s="78" t="s">
        <v>937</v>
      </c>
      <c r="C73" s="95"/>
      <c r="D73" s="90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90"/>
    </row>
    <row r="74" spans="1:60" hidden="1" x14ac:dyDescent="0.2">
      <c r="A74" s="77" t="s">
        <v>936</v>
      </c>
      <c r="B74" s="80" t="s">
        <v>922</v>
      </c>
      <c r="C74" s="95"/>
      <c r="D74" s="90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90"/>
    </row>
    <row r="75" spans="1:60" hidden="1" x14ac:dyDescent="0.2">
      <c r="A75" s="77" t="s">
        <v>936</v>
      </c>
      <c r="B75" s="80" t="s">
        <v>922</v>
      </c>
      <c r="C75" s="95"/>
      <c r="D75" s="90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90"/>
    </row>
    <row r="76" spans="1:60" hidden="1" x14ac:dyDescent="0.2">
      <c r="A76" s="77" t="s">
        <v>85</v>
      </c>
      <c r="B76" s="78" t="s">
        <v>85</v>
      </c>
      <c r="C76" s="95"/>
      <c r="D76" s="90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90"/>
    </row>
    <row r="77" spans="1:60" ht="63.75" hidden="1" x14ac:dyDescent="0.2">
      <c r="A77" s="77" t="s">
        <v>938</v>
      </c>
      <c r="B77" s="78" t="s">
        <v>939</v>
      </c>
      <c r="C77" s="95"/>
      <c r="D77" s="90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90"/>
    </row>
    <row r="78" spans="1:60" hidden="1" x14ac:dyDescent="0.2">
      <c r="A78" s="77" t="s">
        <v>938</v>
      </c>
      <c r="B78" s="80" t="s">
        <v>922</v>
      </c>
      <c r="C78" s="95"/>
      <c r="D78" s="90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90"/>
    </row>
    <row r="79" spans="1:60" hidden="1" x14ac:dyDescent="0.2">
      <c r="A79" s="77" t="s">
        <v>938</v>
      </c>
      <c r="B79" s="80" t="s">
        <v>922</v>
      </c>
      <c r="C79" s="95"/>
      <c r="D79" s="90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90"/>
    </row>
    <row r="80" spans="1:60" hidden="1" x14ac:dyDescent="0.2">
      <c r="A80" s="77" t="s">
        <v>85</v>
      </c>
      <c r="B80" s="78" t="s">
        <v>85</v>
      </c>
      <c r="C80" s="95"/>
      <c r="D80" s="90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90"/>
    </row>
    <row r="81" spans="1:60" ht="28.15" customHeight="1" x14ac:dyDescent="0.2">
      <c r="A81" s="188" t="s">
        <v>142</v>
      </c>
      <c r="B81" s="184" t="s">
        <v>940</v>
      </c>
      <c r="C81" s="191"/>
      <c r="D81" s="186"/>
      <c r="E81" s="187">
        <f t="shared" ref="E81:R81" si="13">E82+E91+E105+E138</f>
        <v>0</v>
      </c>
      <c r="F81" s="187">
        <f t="shared" si="13"/>
        <v>0</v>
      </c>
      <c r="G81" s="187">
        <f t="shared" si="13"/>
        <v>0</v>
      </c>
      <c r="H81" s="187">
        <f t="shared" si="13"/>
        <v>0</v>
      </c>
      <c r="I81" s="187">
        <f t="shared" si="13"/>
        <v>0</v>
      </c>
      <c r="J81" s="187">
        <f t="shared" si="13"/>
        <v>0</v>
      </c>
      <c r="K81" s="187">
        <f t="shared" si="13"/>
        <v>0</v>
      </c>
      <c r="L81" s="187">
        <f t="shared" si="13"/>
        <v>0</v>
      </c>
      <c r="M81" s="187">
        <f t="shared" si="13"/>
        <v>0</v>
      </c>
      <c r="N81" s="187">
        <f t="shared" si="13"/>
        <v>0</v>
      </c>
      <c r="O81" s="187">
        <f t="shared" si="13"/>
        <v>0</v>
      </c>
      <c r="P81" s="187">
        <f t="shared" si="13"/>
        <v>0</v>
      </c>
      <c r="Q81" s="187">
        <f t="shared" si="13"/>
        <v>0</v>
      </c>
      <c r="R81" s="187">
        <f t="shared" si="13"/>
        <v>0</v>
      </c>
      <c r="S81" s="187">
        <f t="shared" ref="S81:BG81" si="14">S82+S91+S105+S138</f>
        <v>0</v>
      </c>
      <c r="T81" s="187">
        <f t="shared" si="14"/>
        <v>0</v>
      </c>
      <c r="U81" s="187">
        <f t="shared" si="14"/>
        <v>0</v>
      </c>
      <c r="V81" s="187">
        <f t="shared" si="14"/>
        <v>0</v>
      </c>
      <c r="W81" s="187">
        <f t="shared" si="14"/>
        <v>0</v>
      </c>
      <c r="X81" s="187">
        <f t="shared" si="14"/>
        <v>0</v>
      </c>
      <c r="Y81" s="187">
        <f t="shared" si="14"/>
        <v>0</v>
      </c>
      <c r="Z81" s="187">
        <f t="shared" si="14"/>
        <v>0</v>
      </c>
      <c r="AA81" s="187">
        <f t="shared" si="14"/>
        <v>0</v>
      </c>
      <c r="AB81" s="187">
        <f t="shared" si="14"/>
        <v>0</v>
      </c>
      <c r="AC81" s="187">
        <f t="shared" si="14"/>
        <v>0</v>
      </c>
      <c r="AD81" s="187">
        <f t="shared" si="14"/>
        <v>0</v>
      </c>
      <c r="AE81" s="187">
        <f t="shared" si="14"/>
        <v>0</v>
      </c>
      <c r="AF81" s="187">
        <f t="shared" si="14"/>
        <v>0</v>
      </c>
      <c r="AG81" s="187">
        <f t="shared" si="14"/>
        <v>0</v>
      </c>
      <c r="AH81" s="187">
        <f t="shared" si="14"/>
        <v>0</v>
      </c>
      <c r="AI81" s="187">
        <f t="shared" si="14"/>
        <v>0</v>
      </c>
      <c r="AJ81" s="187">
        <f t="shared" si="14"/>
        <v>0</v>
      </c>
      <c r="AK81" s="187">
        <f t="shared" si="14"/>
        <v>0</v>
      </c>
      <c r="AL81" s="187">
        <f t="shared" si="14"/>
        <v>0</v>
      </c>
      <c r="AM81" s="187">
        <f t="shared" si="14"/>
        <v>0</v>
      </c>
      <c r="AN81" s="187">
        <f t="shared" si="14"/>
        <v>0</v>
      </c>
      <c r="AO81" s="187">
        <f t="shared" si="14"/>
        <v>0</v>
      </c>
      <c r="AP81" s="187">
        <f t="shared" si="14"/>
        <v>0</v>
      </c>
      <c r="AQ81" s="187">
        <f t="shared" si="14"/>
        <v>0</v>
      </c>
      <c r="AR81" s="187">
        <f t="shared" si="14"/>
        <v>0</v>
      </c>
      <c r="AS81" s="187">
        <f t="shared" si="14"/>
        <v>0</v>
      </c>
      <c r="AT81" s="187">
        <f t="shared" si="14"/>
        <v>0</v>
      </c>
      <c r="AU81" s="187">
        <f t="shared" si="14"/>
        <v>0</v>
      </c>
      <c r="AV81" s="187">
        <f t="shared" si="14"/>
        <v>0</v>
      </c>
      <c r="AW81" s="187">
        <f t="shared" si="14"/>
        <v>0</v>
      </c>
      <c r="AX81" s="187">
        <f t="shared" si="14"/>
        <v>0</v>
      </c>
      <c r="AY81" s="187">
        <f t="shared" si="14"/>
        <v>0</v>
      </c>
      <c r="AZ81" s="187">
        <f t="shared" si="14"/>
        <v>0</v>
      </c>
      <c r="BA81" s="187">
        <f t="shared" si="14"/>
        <v>0</v>
      </c>
      <c r="BB81" s="187">
        <f t="shared" si="14"/>
        <v>0</v>
      </c>
      <c r="BC81" s="187">
        <f t="shared" si="14"/>
        <v>0</v>
      </c>
      <c r="BD81" s="187">
        <f t="shared" si="14"/>
        <v>0</v>
      </c>
      <c r="BE81" s="187">
        <f t="shared" si="14"/>
        <v>0</v>
      </c>
      <c r="BF81" s="187">
        <f t="shared" si="14"/>
        <v>0</v>
      </c>
      <c r="BG81" s="187">
        <f t="shared" si="14"/>
        <v>0</v>
      </c>
      <c r="BH81" s="186"/>
    </row>
    <row r="82" spans="1:60" ht="39" customHeight="1" x14ac:dyDescent="0.2">
      <c r="A82" s="81" t="s">
        <v>709</v>
      </c>
      <c r="B82" s="82" t="s">
        <v>941</v>
      </c>
      <c r="C82" s="82"/>
      <c r="D82" s="82"/>
      <c r="E82" s="82">
        <f t="shared" ref="E82:R82" si="15">E83+E87</f>
        <v>0</v>
      </c>
      <c r="F82" s="82">
        <f t="shared" si="15"/>
        <v>0</v>
      </c>
      <c r="G82" s="82">
        <f t="shared" si="15"/>
        <v>0</v>
      </c>
      <c r="H82" s="82">
        <f t="shared" si="15"/>
        <v>0</v>
      </c>
      <c r="I82" s="82">
        <f t="shared" si="15"/>
        <v>0</v>
      </c>
      <c r="J82" s="82">
        <f t="shared" si="15"/>
        <v>0</v>
      </c>
      <c r="K82" s="82">
        <f t="shared" si="15"/>
        <v>0</v>
      </c>
      <c r="L82" s="82">
        <f t="shared" si="15"/>
        <v>0</v>
      </c>
      <c r="M82" s="82">
        <f t="shared" si="15"/>
        <v>0</v>
      </c>
      <c r="N82" s="82">
        <f t="shared" si="15"/>
        <v>0</v>
      </c>
      <c r="O82" s="82">
        <f t="shared" si="15"/>
        <v>0</v>
      </c>
      <c r="P82" s="82">
        <f t="shared" si="15"/>
        <v>0</v>
      </c>
      <c r="Q82" s="82">
        <f t="shared" si="15"/>
        <v>0</v>
      </c>
      <c r="R82" s="82">
        <f t="shared" si="15"/>
        <v>0</v>
      </c>
      <c r="S82" s="82">
        <f t="shared" ref="S82:BG82" si="16">S83+S87</f>
        <v>0</v>
      </c>
      <c r="T82" s="82">
        <f t="shared" si="16"/>
        <v>0</v>
      </c>
      <c r="U82" s="82">
        <f t="shared" si="16"/>
        <v>0</v>
      </c>
      <c r="V82" s="82">
        <f t="shared" si="16"/>
        <v>0</v>
      </c>
      <c r="W82" s="82">
        <f t="shared" si="16"/>
        <v>0</v>
      </c>
      <c r="X82" s="82">
        <f t="shared" si="16"/>
        <v>0</v>
      </c>
      <c r="Y82" s="82">
        <f t="shared" si="16"/>
        <v>0</v>
      </c>
      <c r="Z82" s="82">
        <f t="shared" si="16"/>
        <v>0</v>
      </c>
      <c r="AA82" s="82">
        <f t="shared" si="16"/>
        <v>0</v>
      </c>
      <c r="AB82" s="82">
        <f t="shared" si="16"/>
        <v>0</v>
      </c>
      <c r="AC82" s="82">
        <f t="shared" si="16"/>
        <v>0</v>
      </c>
      <c r="AD82" s="82">
        <f t="shared" si="16"/>
        <v>0</v>
      </c>
      <c r="AE82" s="82">
        <f t="shared" si="16"/>
        <v>0</v>
      </c>
      <c r="AF82" s="82">
        <f t="shared" si="16"/>
        <v>0</v>
      </c>
      <c r="AG82" s="82">
        <f t="shared" si="16"/>
        <v>0</v>
      </c>
      <c r="AH82" s="82">
        <f t="shared" si="16"/>
        <v>0</v>
      </c>
      <c r="AI82" s="82">
        <f t="shared" si="16"/>
        <v>0</v>
      </c>
      <c r="AJ82" s="82">
        <f t="shared" si="16"/>
        <v>0</v>
      </c>
      <c r="AK82" s="82">
        <f t="shared" si="16"/>
        <v>0</v>
      </c>
      <c r="AL82" s="82">
        <f t="shared" si="16"/>
        <v>0</v>
      </c>
      <c r="AM82" s="82">
        <f t="shared" si="16"/>
        <v>0</v>
      </c>
      <c r="AN82" s="82">
        <f t="shared" si="16"/>
        <v>0</v>
      </c>
      <c r="AO82" s="82">
        <f t="shared" si="16"/>
        <v>0</v>
      </c>
      <c r="AP82" s="82">
        <f t="shared" si="16"/>
        <v>0</v>
      </c>
      <c r="AQ82" s="82">
        <f t="shared" si="16"/>
        <v>0</v>
      </c>
      <c r="AR82" s="82">
        <f t="shared" si="16"/>
        <v>0</v>
      </c>
      <c r="AS82" s="82">
        <f t="shared" si="16"/>
        <v>0</v>
      </c>
      <c r="AT82" s="82">
        <f t="shared" si="16"/>
        <v>0</v>
      </c>
      <c r="AU82" s="82">
        <f t="shared" si="16"/>
        <v>0</v>
      </c>
      <c r="AV82" s="82">
        <f t="shared" si="16"/>
        <v>0</v>
      </c>
      <c r="AW82" s="82">
        <f t="shared" si="16"/>
        <v>0</v>
      </c>
      <c r="AX82" s="82">
        <f t="shared" si="16"/>
        <v>0</v>
      </c>
      <c r="AY82" s="82">
        <f t="shared" si="16"/>
        <v>0</v>
      </c>
      <c r="AZ82" s="82">
        <f t="shared" si="16"/>
        <v>0</v>
      </c>
      <c r="BA82" s="82">
        <f t="shared" si="16"/>
        <v>0</v>
      </c>
      <c r="BB82" s="82">
        <f t="shared" si="16"/>
        <v>0</v>
      </c>
      <c r="BC82" s="82">
        <f t="shared" si="16"/>
        <v>0</v>
      </c>
      <c r="BD82" s="82">
        <f t="shared" si="16"/>
        <v>0</v>
      </c>
      <c r="BE82" s="82">
        <f t="shared" si="16"/>
        <v>0</v>
      </c>
      <c r="BF82" s="82">
        <f t="shared" si="16"/>
        <v>0</v>
      </c>
      <c r="BG82" s="82">
        <f t="shared" si="16"/>
        <v>0</v>
      </c>
      <c r="BH82" s="82"/>
    </row>
    <row r="83" spans="1:60" ht="31.9" hidden="1" customHeight="1" x14ac:dyDescent="0.2">
      <c r="A83" s="83" t="s">
        <v>711</v>
      </c>
      <c r="B83" s="84" t="s">
        <v>942</v>
      </c>
      <c r="C83" s="84"/>
      <c r="D83" s="84"/>
      <c r="E83" s="84">
        <f t="shared" ref="E83:R83" si="17">SUM(E84:E86)</f>
        <v>0</v>
      </c>
      <c r="F83" s="84">
        <f t="shared" si="17"/>
        <v>0</v>
      </c>
      <c r="G83" s="84">
        <f t="shared" si="17"/>
        <v>0</v>
      </c>
      <c r="H83" s="84">
        <f t="shared" si="17"/>
        <v>0</v>
      </c>
      <c r="I83" s="84">
        <f t="shared" si="17"/>
        <v>0</v>
      </c>
      <c r="J83" s="84">
        <f t="shared" si="17"/>
        <v>0</v>
      </c>
      <c r="K83" s="84">
        <f t="shared" si="17"/>
        <v>0</v>
      </c>
      <c r="L83" s="84">
        <f t="shared" si="17"/>
        <v>0</v>
      </c>
      <c r="M83" s="84">
        <f t="shared" si="17"/>
        <v>0</v>
      </c>
      <c r="N83" s="84">
        <f t="shared" si="17"/>
        <v>0</v>
      </c>
      <c r="O83" s="84">
        <f t="shared" si="17"/>
        <v>0</v>
      </c>
      <c r="P83" s="84">
        <f t="shared" si="17"/>
        <v>0</v>
      </c>
      <c r="Q83" s="84">
        <f t="shared" si="17"/>
        <v>0</v>
      </c>
      <c r="R83" s="84">
        <f t="shared" si="17"/>
        <v>0</v>
      </c>
      <c r="S83" s="84">
        <f t="shared" ref="S83:BG83" si="18">SUM(S84:S86)</f>
        <v>0</v>
      </c>
      <c r="T83" s="84">
        <f t="shared" si="18"/>
        <v>0</v>
      </c>
      <c r="U83" s="84">
        <f t="shared" si="18"/>
        <v>0</v>
      </c>
      <c r="V83" s="84">
        <f t="shared" si="18"/>
        <v>0</v>
      </c>
      <c r="W83" s="84">
        <f t="shared" si="18"/>
        <v>0</v>
      </c>
      <c r="X83" s="84">
        <f t="shared" si="18"/>
        <v>0</v>
      </c>
      <c r="Y83" s="84">
        <f t="shared" si="18"/>
        <v>0</v>
      </c>
      <c r="Z83" s="84">
        <f t="shared" si="18"/>
        <v>0</v>
      </c>
      <c r="AA83" s="84">
        <f t="shared" si="18"/>
        <v>0</v>
      </c>
      <c r="AB83" s="84">
        <f t="shared" si="18"/>
        <v>0</v>
      </c>
      <c r="AC83" s="84">
        <f t="shared" si="18"/>
        <v>0</v>
      </c>
      <c r="AD83" s="84">
        <f t="shared" si="18"/>
        <v>0</v>
      </c>
      <c r="AE83" s="84">
        <f t="shared" si="18"/>
        <v>0</v>
      </c>
      <c r="AF83" s="84">
        <f t="shared" si="18"/>
        <v>0</v>
      </c>
      <c r="AG83" s="84">
        <f t="shared" si="18"/>
        <v>0</v>
      </c>
      <c r="AH83" s="84">
        <f t="shared" si="18"/>
        <v>0</v>
      </c>
      <c r="AI83" s="84">
        <f t="shared" si="18"/>
        <v>0</v>
      </c>
      <c r="AJ83" s="84">
        <f t="shared" si="18"/>
        <v>0</v>
      </c>
      <c r="AK83" s="84">
        <f t="shared" si="18"/>
        <v>0</v>
      </c>
      <c r="AL83" s="84">
        <f t="shared" si="18"/>
        <v>0</v>
      </c>
      <c r="AM83" s="84">
        <f t="shared" si="18"/>
        <v>0</v>
      </c>
      <c r="AN83" s="84">
        <f t="shared" si="18"/>
        <v>0</v>
      </c>
      <c r="AO83" s="84">
        <f t="shared" si="18"/>
        <v>0</v>
      </c>
      <c r="AP83" s="84">
        <f t="shared" si="18"/>
        <v>0</v>
      </c>
      <c r="AQ83" s="84">
        <f t="shared" si="18"/>
        <v>0</v>
      </c>
      <c r="AR83" s="84">
        <f t="shared" si="18"/>
        <v>0</v>
      </c>
      <c r="AS83" s="84">
        <f t="shared" si="18"/>
        <v>0</v>
      </c>
      <c r="AT83" s="84">
        <f t="shared" si="18"/>
        <v>0</v>
      </c>
      <c r="AU83" s="84">
        <f t="shared" si="18"/>
        <v>0</v>
      </c>
      <c r="AV83" s="84">
        <f t="shared" si="18"/>
        <v>0</v>
      </c>
      <c r="AW83" s="84">
        <f t="shared" si="18"/>
        <v>0</v>
      </c>
      <c r="AX83" s="84">
        <f t="shared" si="18"/>
        <v>0</v>
      </c>
      <c r="AY83" s="84">
        <f t="shared" si="18"/>
        <v>0</v>
      </c>
      <c r="AZ83" s="84">
        <f t="shared" si="18"/>
        <v>0</v>
      </c>
      <c r="BA83" s="84">
        <f t="shared" si="18"/>
        <v>0</v>
      </c>
      <c r="BB83" s="84">
        <f t="shared" si="18"/>
        <v>0</v>
      </c>
      <c r="BC83" s="84">
        <f t="shared" si="18"/>
        <v>0</v>
      </c>
      <c r="BD83" s="84">
        <f t="shared" si="18"/>
        <v>0</v>
      </c>
      <c r="BE83" s="84">
        <f t="shared" si="18"/>
        <v>0</v>
      </c>
      <c r="BF83" s="84">
        <f t="shared" si="18"/>
        <v>0</v>
      </c>
      <c r="BG83" s="84">
        <f t="shared" si="18"/>
        <v>0</v>
      </c>
      <c r="BH83" s="84"/>
    </row>
    <row r="84" spans="1:60" ht="36.6" hidden="1" customHeight="1" x14ac:dyDescent="0.2">
      <c r="A84" s="77" t="s">
        <v>711</v>
      </c>
      <c r="B84" s="80"/>
      <c r="C84" s="95"/>
      <c r="D84" s="92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92"/>
    </row>
    <row r="85" spans="1:60" hidden="1" x14ac:dyDescent="0.2">
      <c r="A85" s="77" t="s">
        <v>711</v>
      </c>
      <c r="B85" s="120" t="s">
        <v>922</v>
      </c>
      <c r="C85" s="95"/>
      <c r="D85" s="92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92"/>
    </row>
    <row r="86" spans="1:60" hidden="1" x14ac:dyDescent="0.2">
      <c r="A86" s="77" t="s">
        <v>85</v>
      </c>
      <c r="B86" s="122" t="s">
        <v>85</v>
      </c>
      <c r="C86" s="95"/>
      <c r="D86" s="92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92"/>
    </row>
    <row r="87" spans="1:60" ht="58.15" hidden="1" customHeight="1" x14ac:dyDescent="0.2">
      <c r="A87" s="83" t="s">
        <v>716</v>
      </c>
      <c r="B87" s="84" t="s">
        <v>943</v>
      </c>
      <c r="C87" s="84"/>
      <c r="D87" s="84"/>
      <c r="E87" s="84">
        <f t="shared" ref="E87:R87" si="19">SUM(E88:E90)</f>
        <v>0</v>
      </c>
      <c r="F87" s="84">
        <f t="shared" si="19"/>
        <v>0</v>
      </c>
      <c r="G87" s="84">
        <f t="shared" si="19"/>
        <v>0</v>
      </c>
      <c r="H87" s="84">
        <f t="shared" si="19"/>
        <v>0</v>
      </c>
      <c r="I87" s="84">
        <f t="shared" si="19"/>
        <v>0</v>
      </c>
      <c r="J87" s="84">
        <f t="shared" si="19"/>
        <v>0</v>
      </c>
      <c r="K87" s="84">
        <f t="shared" si="19"/>
        <v>0</v>
      </c>
      <c r="L87" s="84">
        <f t="shared" si="19"/>
        <v>0</v>
      </c>
      <c r="M87" s="84">
        <f t="shared" si="19"/>
        <v>0</v>
      </c>
      <c r="N87" s="84">
        <f t="shared" si="19"/>
        <v>0</v>
      </c>
      <c r="O87" s="84">
        <f t="shared" si="19"/>
        <v>0</v>
      </c>
      <c r="P87" s="84">
        <f t="shared" si="19"/>
        <v>0</v>
      </c>
      <c r="Q87" s="84">
        <f t="shared" si="19"/>
        <v>0</v>
      </c>
      <c r="R87" s="84">
        <f t="shared" si="19"/>
        <v>0</v>
      </c>
      <c r="S87" s="84">
        <f t="shared" ref="S87:BG87" si="20">SUM(S88:S90)</f>
        <v>0</v>
      </c>
      <c r="T87" s="84">
        <f t="shared" si="20"/>
        <v>0</v>
      </c>
      <c r="U87" s="84">
        <f t="shared" si="20"/>
        <v>0</v>
      </c>
      <c r="V87" s="84">
        <f t="shared" si="20"/>
        <v>0</v>
      </c>
      <c r="W87" s="84">
        <f t="shared" si="20"/>
        <v>0</v>
      </c>
      <c r="X87" s="84">
        <f t="shared" si="20"/>
        <v>0</v>
      </c>
      <c r="Y87" s="84">
        <f t="shared" si="20"/>
        <v>0</v>
      </c>
      <c r="Z87" s="84">
        <f t="shared" si="20"/>
        <v>0</v>
      </c>
      <c r="AA87" s="84">
        <f t="shared" si="20"/>
        <v>0</v>
      </c>
      <c r="AB87" s="84">
        <f t="shared" si="20"/>
        <v>0</v>
      </c>
      <c r="AC87" s="84">
        <f t="shared" si="20"/>
        <v>0</v>
      </c>
      <c r="AD87" s="84">
        <f t="shared" si="20"/>
        <v>0</v>
      </c>
      <c r="AE87" s="84">
        <f t="shared" si="20"/>
        <v>0</v>
      </c>
      <c r="AF87" s="84">
        <f t="shared" si="20"/>
        <v>0</v>
      </c>
      <c r="AG87" s="84">
        <f t="shared" si="20"/>
        <v>0</v>
      </c>
      <c r="AH87" s="84">
        <f t="shared" si="20"/>
        <v>0</v>
      </c>
      <c r="AI87" s="84">
        <f t="shared" si="20"/>
        <v>0</v>
      </c>
      <c r="AJ87" s="84">
        <f t="shared" si="20"/>
        <v>0</v>
      </c>
      <c r="AK87" s="84">
        <f t="shared" si="20"/>
        <v>0</v>
      </c>
      <c r="AL87" s="84">
        <f t="shared" si="20"/>
        <v>0</v>
      </c>
      <c r="AM87" s="84">
        <f t="shared" si="20"/>
        <v>0</v>
      </c>
      <c r="AN87" s="84">
        <f t="shared" si="20"/>
        <v>0</v>
      </c>
      <c r="AO87" s="84">
        <f t="shared" si="20"/>
        <v>0</v>
      </c>
      <c r="AP87" s="84">
        <f t="shared" si="20"/>
        <v>0</v>
      </c>
      <c r="AQ87" s="84">
        <f t="shared" si="20"/>
        <v>0</v>
      </c>
      <c r="AR87" s="84">
        <f t="shared" si="20"/>
        <v>0</v>
      </c>
      <c r="AS87" s="84">
        <f t="shared" si="20"/>
        <v>0</v>
      </c>
      <c r="AT87" s="84">
        <f t="shared" si="20"/>
        <v>0</v>
      </c>
      <c r="AU87" s="84">
        <f t="shared" si="20"/>
        <v>0</v>
      </c>
      <c r="AV87" s="84">
        <f t="shared" si="20"/>
        <v>0</v>
      </c>
      <c r="AW87" s="84">
        <f t="shared" si="20"/>
        <v>0</v>
      </c>
      <c r="AX87" s="84">
        <f t="shared" si="20"/>
        <v>0</v>
      </c>
      <c r="AY87" s="84">
        <f t="shared" si="20"/>
        <v>0</v>
      </c>
      <c r="AZ87" s="84">
        <f t="shared" si="20"/>
        <v>0</v>
      </c>
      <c r="BA87" s="84">
        <f t="shared" si="20"/>
        <v>0</v>
      </c>
      <c r="BB87" s="84">
        <f t="shared" si="20"/>
        <v>0</v>
      </c>
      <c r="BC87" s="84">
        <f t="shared" si="20"/>
        <v>0</v>
      </c>
      <c r="BD87" s="84">
        <f t="shared" si="20"/>
        <v>0</v>
      </c>
      <c r="BE87" s="84">
        <f t="shared" si="20"/>
        <v>0</v>
      </c>
      <c r="BF87" s="84">
        <f t="shared" si="20"/>
        <v>0</v>
      </c>
      <c r="BG87" s="84">
        <f t="shared" si="20"/>
        <v>0</v>
      </c>
      <c r="BH87" s="84"/>
    </row>
    <row r="88" spans="1:60" hidden="1" x14ac:dyDescent="0.2">
      <c r="A88" s="77" t="s">
        <v>716</v>
      </c>
      <c r="B88" s="80" t="s">
        <v>922</v>
      </c>
      <c r="C88" s="95"/>
      <c r="D88" s="92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92"/>
    </row>
    <row r="89" spans="1:60" hidden="1" x14ac:dyDescent="0.2">
      <c r="A89" s="77" t="s">
        <v>716</v>
      </c>
      <c r="B89" s="80" t="s">
        <v>922</v>
      </c>
      <c r="C89" s="95"/>
      <c r="D89" s="92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92"/>
    </row>
    <row r="90" spans="1:60" hidden="1" x14ac:dyDescent="0.2">
      <c r="A90" s="77" t="s">
        <v>85</v>
      </c>
      <c r="B90" s="78" t="s">
        <v>85</v>
      </c>
      <c r="C90" s="95"/>
      <c r="D90" s="92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92"/>
    </row>
    <row r="91" spans="1:60" ht="37.9" customHeight="1" x14ac:dyDescent="0.2">
      <c r="A91" s="81" t="s">
        <v>725</v>
      </c>
      <c r="B91" s="82" t="s">
        <v>944</v>
      </c>
      <c r="C91" s="82"/>
      <c r="D91" s="82"/>
      <c r="E91" s="82">
        <f t="shared" ref="E91:R91" si="21">E92+E101</f>
        <v>0</v>
      </c>
      <c r="F91" s="82">
        <f t="shared" si="21"/>
        <v>0</v>
      </c>
      <c r="G91" s="82">
        <f t="shared" si="21"/>
        <v>0</v>
      </c>
      <c r="H91" s="82">
        <f t="shared" si="21"/>
        <v>0</v>
      </c>
      <c r="I91" s="82">
        <f t="shared" si="21"/>
        <v>0</v>
      </c>
      <c r="J91" s="82">
        <f t="shared" si="21"/>
        <v>0</v>
      </c>
      <c r="K91" s="82">
        <f t="shared" si="21"/>
        <v>0</v>
      </c>
      <c r="L91" s="82">
        <f t="shared" si="21"/>
        <v>0</v>
      </c>
      <c r="M91" s="82">
        <f t="shared" si="21"/>
        <v>0</v>
      </c>
      <c r="N91" s="82">
        <f t="shared" si="21"/>
        <v>0</v>
      </c>
      <c r="O91" s="82">
        <f t="shared" si="21"/>
        <v>0</v>
      </c>
      <c r="P91" s="82">
        <f t="shared" si="21"/>
        <v>0</v>
      </c>
      <c r="Q91" s="82">
        <f t="shared" si="21"/>
        <v>0</v>
      </c>
      <c r="R91" s="82">
        <f t="shared" si="21"/>
        <v>0</v>
      </c>
      <c r="S91" s="82">
        <f t="shared" ref="S91:BG91" si="22">S92+S101</f>
        <v>0</v>
      </c>
      <c r="T91" s="82">
        <f t="shared" si="22"/>
        <v>0</v>
      </c>
      <c r="U91" s="82">
        <f t="shared" si="22"/>
        <v>0</v>
      </c>
      <c r="V91" s="82">
        <f t="shared" si="22"/>
        <v>0</v>
      </c>
      <c r="W91" s="82">
        <f t="shared" si="22"/>
        <v>0</v>
      </c>
      <c r="X91" s="82">
        <f t="shared" si="22"/>
        <v>0</v>
      </c>
      <c r="Y91" s="82">
        <f t="shared" si="22"/>
        <v>0</v>
      </c>
      <c r="Z91" s="82">
        <f t="shared" si="22"/>
        <v>0</v>
      </c>
      <c r="AA91" s="82">
        <f t="shared" si="22"/>
        <v>0</v>
      </c>
      <c r="AB91" s="82">
        <f t="shared" si="22"/>
        <v>0</v>
      </c>
      <c r="AC91" s="82">
        <f t="shared" si="22"/>
        <v>0</v>
      </c>
      <c r="AD91" s="82">
        <f t="shared" si="22"/>
        <v>0</v>
      </c>
      <c r="AE91" s="82">
        <f t="shared" si="22"/>
        <v>0</v>
      </c>
      <c r="AF91" s="82">
        <f t="shared" si="22"/>
        <v>0</v>
      </c>
      <c r="AG91" s="82">
        <f t="shared" si="22"/>
        <v>0</v>
      </c>
      <c r="AH91" s="82">
        <f t="shared" si="22"/>
        <v>0</v>
      </c>
      <c r="AI91" s="82">
        <f t="shared" si="22"/>
        <v>0</v>
      </c>
      <c r="AJ91" s="82">
        <f t="shared" si="22"/>
        <v>0</v>
      </c>
      <c r="AK91" s="82">
        <f t="shared" si="22"/>
        <v>0</v>
      </c>
      <c r="AL91" s="82">
        <f t="shared" si="22"/>
        <v>0</v>
      </c>
      <c r="AM91" s="82">
        <f t="shared" si="22"/>
        <v>0</v>
      </c>
      <c r="AN91" s="82">
        <f t="shared" si="22"/>
        <v>0</v>
      </c>
      <c r="AO91" s="82">
        <f t="shared" si="22"/>
        <v>0</v>
      </c>
      <c r="AP91" s="82">
        <f t="shared" si="22"/>
        <v>0</v>
      </c>
      <c r="AQ91" s="82">
        <f t="shared" si="22"/>
        <v>0</v>
      </c>
      <c r="AR91" s="82">
        <f t="shared" si="22"/>
        <v>0</v>
      </c>
      <c r="AS91" s="82">
        <f t="shared" si="22"/>
        <v>0</v>
      </c>
      <c r="AT91" s="82">
        <f t="shared" si="22"/>
        <v>0</v>
      </c>
      <c r="AU91" s="82">
        <f t="shared" si="22"/>
        <v>0</v>
      </c>
      <c r="AV91" s="82">
        <f t="shared" si="22"/>
        <v>0</v>
      </c>
      <c r="AW91" s="82">
        <f t="shared" si="22"/>
        <v>0</v>
      </c>
      <c r="AX91" s="82">
        <f t="shared" si="22"/>
        <v>0</v>
      </c>
      <c r="AY91" s="82">
        <f t="shared" si="22"/>
        <v>0</v>
      </c>
      <c r="AZ91" s="82">
        <f t="shared" si="22"/>
        <v>0</v>
      </c>
      <c r="BA91" s="82">
        <f t="shared" si="22"/>
        <v>0</v>
      </c>
      <c r="BB91" s="82">
        <f t="shared" si="22"/>
        <v>0</v>
      </c>
      <c r="BC91" s="82">
        <f t="shared" si="22"/>
        <v>0</v>
      </c>
      <c r="BD91" s="82">
        <f t="shared" si="22"/>
        <v>0</v>
      </c>
      <c r="BE91" s="82">
        <f t="shared" si="22"/>
        <v>0</v>
      </c>
      <c r="BF91" s="82">
        <f t="shared" si="22"/>
        <v>0</v>
      </c>
      <c r="BG91" s="82">
        <f t="shared" si="22"/>
        <v>0</v>
      </c>
      <c r="BH91" s="82"/>
    </row>
    <row r="92" spans="1:60" ht="30.6" hidden="1" customHeight="1" x14ac:dyDescent="0.2">
      <c r="A92" s="83" t="s">
        <v>945</v>
      </c>
      <c r="B92" s="84" t="s">
        <v>0</v>
      </c>
      <c r="C92" s="84"/>
      <c r="D92" s="84"/>
      <c r="E92" s="84">
        <f t="shared" ref="E92:R92" si="23">SUM(E93:E100)</f>
        <v>0</v>
      </c>
      <c r="F92" s="84">
        <f t="shared" si="23"/>
        <v>0</v>
      </c>
      <c r="G92" s="84">
        <f t="shared" si="23"/>
        <v>0</v>
      </c>
      <c r="H92" s="84">
        <f t="shared" si="23"/>
        <v>0</v>
      </c>
      <c r="I92" s="84">
        <f t="shared" si="23"/>
        <v>0</v>
      </c>
      <c r="J92" s="84">
        <f t="shared" si="23"/>
        <v>0</v>
      </c>
      <c r="K92" s="84">
        <f t="shared" si="23"/>
        <v>0</v>
      </c>
      <c r="L92" s="84">
        <f t="shared" si="23"/>
        <v>0</v>
      </c>
      <c r="M92" s="84">
        <f t="shared" si="23"/>
        <v>0</v>
      </c>
      <c r="N92" s="84">
        <f t="shared" si="23"/>
        <v>0</v>
      </c>
      <c r="O92" s="84">
        <f t="shared" si="23"/>
        <v>0</v>
      </c>
      <c r="P92" s="84">
        <f t="shared" si="23"/>
        <v>0</v>
      </c>
      <c r="Q92" s="84">
        <f t="shared" si="23"/>
        <v>0</v>
      </c>
      <c r="R92" s="84">
        <f t="shared" si="23"/>
        <v>0</v>
      </c>
      <c r="S92" s="84">
        <f t="shared" ref="S92:BG92" si="24">SUM(S93:S100)</f>
        <v>0</v>
      </c>
      <c r="T92" s="84">
        <f t="shared" si="24"/>
        <v>0</v>
      </c>
      <c r="U92" s="84">
        <f t="shared" si="24"/>
        <v>0</v>
      </c>
      <c r="V92" s="84">
        <f t="shared" si="24"/>
        <v>0</v>
      </c>
      <c r="W92" s="84">
        <f t="shared" si="24"/>
        <v>0</v>
      </c>
      <c r="X92" s="84">
        <f t="shared" si="24"/>
        <v>0</v>
      </c>
      <c r="Y92" s="84">
        <f t="shared" si="24"/>
        <v>0</v>
      </c>
      <c r="Z92" s="84">
        <f t="shared" si="24"/>
        <v>0</v>
      </c>
      <c r="AA92" s="84">
        <f t="shared" si="24"/>
        <v>0</v>
      </c>
      <c r="AB92" s="84">
        <f t="shared" si="24"/>
        <v>0</v>
      </c>
      <c r="AC92" s="84">
        <f t="shared" si="24"/>
        <v>0</v>
      </c>
      <c r="AD92" s="84">
        <f t="shared" si="24"/>
        <v>0</v>
      </c>
      <c r="AE92" s="84">
        <f t="shared" si="24"/>
        <v>0</v>
      </c>
      <c r="AF92" s="84">
        <f t="shared" si="24"/>
        <v>0</v>
      </c>
      <c r="AG92" s="84">
        <f t="shared" si="24"/>
        <v>0</v>
      </c>
      <c r="AH92" s="84">
        <f t="shared" si="24"/>
        <v>0</v>
      </c>
      <c r="AI92" s="84">
        <f t="shared" si="24"/>
        <v>0</v>
      </c>
      <c r="AJ92" s="84">
        <f t="shared" si="24"/>
        <v>0</v>
      </c>
      <c r="AK92" s="84">
        <f t="shared" si="24"/>
        <v>0</v>
      </c>
      <c r="AL92" s="84">
        <f t="shared" si="24"/>
        <v>0</v>
      </c>
      <c r="AM92" s="84">
        <f t="shared" si="24"/>
        <v>0</v>
      </c>
      <c r="AN92" s="84">
        <f t="shared" si="24"/>
        <v>0</v>
      </c>
      <c r="AO92" s="84">
        <f t="shared" si="24"/>
        <v>0</v>
      </c>
      <c r="AP92" s="84">
        <f t="shared" si="24"/>
        <v>0</v>
      </c>
      <c r="AQ92" s="84">
        <f t="shared" si="24"/>
        <v>0</v>
      </c>
      <c r="AR92" s="84">
        <f t="shared" si="24"/>
        <v>0</v>
      </c>
      <c r="AS92" s="84">
        <f t="shared" si="24"/>
        <v>0</v>
      </c>
      <c r="AT92" s="84">
        <f t="shared" si="24"/>
        <v>0</v>
      </c>
      <c r="AU92" s="84">
        <f t="shared" si="24"/>
        <v>0</v>
      </c>
      <c r="AV92" s="84">
        <f t="shared" si="24"/>
        <v>0</v>
      </c>
      <c r="AW92" s="84">
        <f t="shared" si="24"/>
        <v>0</v>
      </c>
      <c r="AX92" s="84">
        <f t="shared" si="24"/>
        <v>0</v>
      </c>
      <c r="AY92" s="84">
        <f t="shared" si="24"/>
        <v>0</v>
      </c>
      <c r="AZ92" s="84">
        <f t="shared" si="24"/>
        <v>0</v>
      </c>
      <c r="BA92" s="84">
        <f t="shared" si="24"/>
        <v>0</v>
      </c>
      <c r="BB92" s="84">
        <f t="shared" si="24"/>
        <v>0</v>
      </c>
      <c r="BC92" s="84">
        <f t="shared" si="24"/>
        <v>0</v>
      </c>
      <c r="BD92" s="84">
        <f t="shared" si="24"/>
        <v>0</v>
      </c>
      <c r="BE92" s="84">
        <f t="shared" si="24"/>
        <v>0</v>
      </c>
      <c r="BF92" s="84">
        <f t="shared" si="24"/>
        <v>0</v>
      </c>
      <c r="BG92" s="84">
        <f t="shared" si="24"/>
        <v>0</v>
      </c>
      <c r="BH92" s="84"/>
    </row>
    <row r="93" spans="1:60" hidden="1" x14ac:dyDescent="0.2">
      <c r="A93" s="77" t="s">
        <v>945</v>
      </c>
      <c r="B93" s="80"/>
      <c r="C93" s="95"/>
      <c r="D93" s="92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92"/>
    </row>
    <row r="94" spans="1:60" hidden="1" x14ac:dyDescent="0.2">
      <c r="A94" s="77" t="s">
        <v>945</v>
      </c>
      <c r="B94" s="80"/>
      <c r="C94" s="95"/>
      <c r="D94" s="92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92"/>
    </row>
    <row r="95" spans="1:60" hidden="1" x14ac:dyDescent="0.2">
      <c r="A95" s="77" t="s">
        <v>945</v>
      </c>
      <c r="B95" s="80"/>
      <c r="C95" s="95"/>
      <c r="D95" s="92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92"/>
    </row>
    <row r="96" spans="1:60" hidden="1" x14ac:dyDescent="0.2">
      <c r="A96" s="77" t="s">
        <v>945</v>
      </c>
      <c r="B96" s="80"/>
      <c r="C96" s="95"/>
      <c r="D96" s="92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92"/>
    </row>
    <row r="97" spans="1:60" hidden="1" x14ac:dyDescent="0.2">
      <c r="A97" s="77" t="s">
        <v>945</v>
      </c>
      <c r="B97" s="80"/>
      <c r="C97" s="95"/>
      <c r="D97" s="92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92"/>
    </row>
    <row r="98" spans="1:60" hidden="1" x14ac:dyDescent="0.2">
      <c r="A98" s="77" t="s">
        <v>945</v>
      </c>
      <c r="B98" s="80"/>
      <c r="C98" s="95"/>
      <c r="D98" s="92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92"/>
    </row>
    <row r="99" spans="1:60" hidden="1" x14ac:dyDescent="0.2">
      <c r="A99" s="77" t="s">
        <v>945</v>
      </c>
      <c r="B99" s="80"/>
      <c r="C99" s="95"/>
      <c r="D99" s="92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  <c r="BH99" s="92"/>
    </row>
    <row r="100" spans="1:60" hidden="1" x14ac:dyDescent="0.2">
      <c r="A100" s="77" t="s">
        <v>945</v>
      </c>
      <c r="B100" s="80"/>
      <c r="C100" s="95"/>
      <c r="D100" s="92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92"/>
    </row>
    <row r="101" spans="1:60" ht="45" hidden="1" customHeight="1" x14ac:dyDescent="0.2">
      <c r="A101" s="83" t="s">
        <v>1</v>
      </c>
      <c r="B101" s="84" t="s">
        <v>2</v>
      </c>
      <c r="C101" s="84"/>
      <c r="D101" s="84"/>
      <c r="E101" s="84">
        <f t="shared" ref="E101:R101" si="25">SUM(E102:E104)</f>
        <v>0</v>
      </c>
      <c r="F101" s="84">
        <f t="shared" si="25"/>
        <v>0</v>
      </c>
      <c r="G101" s="84">
        <f t="shared" si="25"/>
        <v>0</v>
      </c>
      <c r="H101" s="84">
        <f t="shared" si="25"/>
        <v>0</v>
      </c>
      <c r="I101" s="84">
        <f t="shared" si="25"/>
        <v>0</v>
      </c>
      <c r="J101" s="84">
        <f t="shared" si="25"/>
        <v>0</v>
      </c>
      <c r="K101" s="84">
        <f t="shared" si="25"/>
        <v>0</v>
      </c>
      <c r="L101" s="84">
        <f t="shared" si="25"/>
        <v>0</v>
      </c>
      <c r="M101" s="84">
        <f t="shared" si="25"/>
        <v>0</v>
      </c>
      <c r="N101" s="84">
        <f t="shared" si="25"/>
        <v>0</v>
      </c>
      <c r="O101" s="84">
        <f t="shared" si="25"/>
        <v>0</v>
      </c>
      <c r="P101" s="84">
        <f t="shared" si="25"/>
        <v>0</v>
      </c>
      <c r="Q101" s="84">
        <f t="shared" si="25"/>
        <v>0</v>
      </c>
      <c r="R101" s="84">
        <f t="shared" si="25"/>
        <v>0</v>
      </c>
      <c r="S101" s="84">
        <f t="shared" ref="S101:BG101" si="26">SUM(S102:S104)</f>
        <v>0</v>
      </c>
      <c r="T101" s="84">
        <f t="shared" si="26"/>
        <v>0</v>
      </c>
      <c r="U101" s="84">
        <f t="shared" si="26"/>
        <v>0</v>
      </c>
      <c r="V101" s="84">
        <f t="shared" si="26"/>
        <v>0</v>
      </c>
      <c r="W101" s="84">
        <f t="shared" si="26"/>
        <v>0</v>
      </c>
      <c r="X101" s="84">
        <f t="shared" si="26"/>
        <v>0</v>
      </c>
      <c r="Y101" s="84">
        <f t="shared" si="26"/>
        <v>0</v>
      </c>
      <c r="Z101" s="84">
        <f t="shared" si="26"/>
        <v>0</v>
      </c>
      <c r="AA101" s="84">
        <f t="shared" si="26"/>
        <v>0</v>
      </c>
      <c r="AB101" s="84">
        <f t="shared" si="26"/>
        <v>0</v>
      </c>
      <c r="AC101" s="84">
        <f t="shared" si="26"/>
        <v>0</v>
      </c>
      <c r="AD101" s="84">
        <f t="shared" si="26"/>
        <v>0</v>
      </c>
      <c r="AE101" s="84">
        <f t="shared" si="26"/>
        <v>0</v>
      </c>
      <c r="AF101" s="84">
        <f t="shared" si="26"/>
        <v>0</v>
      </c>
      <c r="AG101" s="84">
        <f t="shared" si="26"/>
        <v>0</v>
      </c>
      <c r="AH101" s="84">
        <f t="shared" si="26"/>
        <v>0</v>
      </c>
      <c r="AI101" s="84">
        <f t="shared" si="26"/>
        <v>0</v>
      </c>
      <c r="AJ101" s="84">
        <f t="shared" si="26"/>
        <v>0</v>
      </c>
      <c r="AK101" s="84">
        <f t="shared" si="26"/>
        <v>0</v>
      </c>
      <c r="AL101" s="84">
        <f t="shared" si="26"/>
        <v>0</v>
      </c>
      <c r="AM101" s="84">
        <f t="shared" si="26"/>
        <v>0</v>
      </c>
      <c r="AN101" s="84">
        <f t="shared" si="26"/>
        <v>0</v>
      </c>
      <c r="AO101" s="84">
        <f t="shared" si="26"/>
        <v>0</v>
      </c>
      <c r="AP101" s="84">
        <f t="shared" si="26"/>
        <v>0</v>
      </c>
      <c r="AQ101" s="84">
        <f t="shared" si="26"/>
        <v>0</v>
      </c>
      <c r="AR101" s="84">
        <f t="shared" si="26"/>
        <v>0</v>
      </c>
      <c r="AS101" s="84">
        <f t="shared" si="26"/>
        <v>0</v>
      </c>
      <c r="AT101" s="84">
        <f t="shared" si="26"/>
        <v>0</v>
      </c>
      <c r="AU101" s="84">
        <f t="shared" si="26"/>
        <v>0</v>
      </c>
      <c r="AV101" s="84">
        <f t="shared" si="26"/>
        <v>0</v>
      </c>
      <c r="AW101" s="84">
        <f t="shared" si="26"/>
        <v>0</v>
      </c>
      <c r="AX101" s="84">
        <f t="shared" si="26"/>
        <v>0</v>
      </c>
      <c r="AY101" s="84">
        <f t="shared" si="26"/>
        <v>0</v>
      </c>
      <c r="AZ101" s="84">
        <f t="shared" si="26"/>
        <v>0</v>
      </c>
      <c r="BA101" s="84">
        <f t="shared" si="26"/>
        <v>0</v>
      </c>
      <c r="BB101" s="84">
        <f t="shared" si="26"/>
        <v>0</v>
      </c>
      <c r="BC101" s="84">
        <f t="shared" si="26"/>
        <v>0</v>
      </c>
      <c r="BD101" s="84">
        <f t="shared" si="26"/>
        <v>0</v>
      </c>
      <c r="BE101" s="84">
        <f t="shared" si="26"/>
        <v>0</v>
      </c>
      <c r="BF101" s="84">
        <f t="shared" si="26"/>
        <v>0</v>
      </c>
      <c r="BG101" s="84">
        <f t="shared" si="26"/>
        <v>0</v>
      </c>
      <c r="BH101" s="84"/>
    </row>
    <row r="102" spans="1:60" hidden="1" x14ac:dyDescent="0.2">
      <c r="A102" s="77" t="s">
        <v>1</v>
      </c>
      <c r="B102" s="80" t="s">
        <v>922</v>
      </c>
      <c r="C102" s="95"/>
      <c r="D102" s="92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  <c r="BE102" s="106"/>
      <c r="BF102" s="106"/>
      <c r="BG102" s="106"/>
      <c r="BH102" s="92"/>
    </row>
    <row r="103" spans="1:60" hidden="1" x14ac:dyDescent="0.2">
      <c r="A103" s="77" t="s">
        <v>1</v>
      </c>
      <c r="B103" s="80" t="s">
        <v>922</v>
      </c>
      <c r="C103" s="95"/>
      <c r="D103" s="92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  <c r="BE103" s="106"/>
      <c r="BF103" s="106"/>
      <c r="BG103" s="106"/>
      <c r="BH103" s="92"/>
    </row>
    <row r="104" spans="1:60" hidden="1" x14ac:dyDescent="0.2">
      <c r="A104" s="77" t="s">
        <v>85</v>
      </c>
      <c r="B104" s="78" t="s">
        <v>85</v>
      </c>
      <c r="C104" s="95"/>
      <c r="D104" s="92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  <c r="BH104" s="92"/>
    </row>
    <row r="105" spans="1:60" ht="32.450000000000003" customHeight="1" x14ac:dyDescent="0.2">
      <c r="A105" s="81" t="s">
        <v>727</v>
      </c>
      <c r="B105" s="82" t="s">
        <v>3</v>
      </c>
      <c r="C105" s="82"/>
      <c r="D105" s="82"/>
      <c r="E105" s="82">
        <f t="shared" ref="E105:R105" si="27">E106+E110+E114+E118+E122+E126+E130+E134</f>
        <v>0</v>
      </c>
      <c r="F105" s="82">
        <f t="shared" si="27"/>
        <v>0</v>
      </c>
      <c r="G105" s="82">
        <f t="shared" si="27"/>
        <v>0</v>
      </c>
      <c r="H105" s="82">
        <f t="shared" si="27"/>
        <v>0</v>
      </c>
      <c r="I105" s="82">
        <f t="shared" si="27"/>
        <v>0</v>
      </c>
      <c r="J105" s="82">
        <f t="shared" si="27"/>
        <v>0</v>
      </c>
      <c r="K105" s="82">
        <f t="shared" si="27"/>
        <v>0</v>
      </c>
      <c r="L105" s="82">
        <f t="shared" si="27"/>
        <v>0</v>
      </c>
      <c r="M105" s="82">
        <f t="shared" si="27"/>
        <v>0</v>
      </c>
      <c r="N105" s="82">
        <f t="shared" si="27"/>
        <v>0</v>
      </c>
      <c r="O105" s="82">
        <f t="shared" si="27"/>
        <v>0</v>
      </c>
      <c r="P105" s="82">
        <f t="shared" si="27"/>
        <v>0</v>
      </c>
      <c r="Q105" s="82">
        <f t="shared" si="27"/>
        <v>0</v>
      </c>
      <c r="R105" s="82">
        <f t="shared" si="27"/>
        <v>0</v>
      </c>
      <c r="S105" s="82">
        <f t="shared" ref="S105:BG105" si="28">S106+S110+S114+S118+S122+S126+S130+S134</f>
        <v>0</v>
      </c>
      <c r="T105" s="82">
        <f t="shared" si="28"/>
        <v>0</v>
      </c>
      <c r="U105" s="82">
        <f t="shared" si="28"/>
        <v>0</v>
      </c>
      <c r="V105" s="82">
        <f t="shared" si="28"/>
        <v>0</v>
      </c>
      <c r="W105" s="82">
        <f t="shared" si="28"/>
        <v>0</v>
      </c>
      <c r="X105" s="82">
        <f t="shared" si="28"/>
        <v>0</v>
      </c>
      <c r="Y105" s="82">
        <f t="shared" si="28"/>
        <v>0</v>
      </c>
      <c r="Z105" s="82">
        <f t="shared" si="28"/>
        <v>0</v>
      </c>
      <c r="AA105" s="82">
        <f t="shared" si="28"/>
        <v>0</v>
      </c>
      <c r="AB105" s="82">
        <f t="shared" si="28"/>
        <v>0</v>
      </c>
      <c r="AC105" s="82">
        <f t="shared" si="28"/>
        <v>0</v>
      </c>
      <c r="AD105" s="82">
        <f t="shared" si="28"/>
        <v>0</v>
      </c>
      <c r="AE105" s="82">
        <f t="shared" si="28"/>
        <v>0</v>
      </c>
      <c r="AF105" s="82">
        <f t="shared" si="28"/>
        <v>0</v>
      </c>
      <c r="AG105" s="82">
        <f t="shared" si="28"/>
        <v>0</v>
      </c>
      <c r="AH105" s="82">
        <f t="shared" si="28"/>
        <v>0</v>
      </c>
      <c r="AI105" s="82">
        <f t="shared" si="28"/>
        <v>0</v>
      </c>
      <c r="AJ105" s="82">
        <f t="shared" si="28"/>
        <v>0</v>
      </c>
      <c r="AK105" s="82">
        <f t="shared" si="28"/>
        <v>0</v>
      </c>
      <c r="AL105" s="82">
        <f t="shared" si="28"/>
        <v>0</v>
      </c>
      <c r="AM105" s="82">
        <f t="shared" si="28"/>
        <v>0</v>
      </c>
      <c r="AN105" s="82">
        <f t="shared" si="28"/>
        <v>0</v>
      </c>
      <c r="AO105" s="82">
        <f t="shared" si="28"/>
        <v>0</v>
      </c>
      <c r="AP105" s="82">
        <f t="shared" si="28"/>
        <v>0</v>
      </c>
      <c r="AQ105" s="82">
        <f t="shared" si="28"/>
        <v>0</v>
      </c>
      <c r="AR105" s="82">
        <f t="shared" si="28"/>
        <v>0</v>
      </c>
      <c r="AS105" s="82">
        <f t="shared" si="28"/>
        <v>0</v>
      </c>
      <c r="AT105" s="82">
        <f t="shared" si="28"/>
        <v>0</v>
      </c>
      <c r="AU105" s="82">
        <f t="shared" si="28"/>
        <v>0</v>
      </c>
      <c r="AV105" s="82">
        <f t="shared" si="28"/>
        <v>0</v>
      </c>
      <c r="AW105" s="82">
        <f t="shared" si="28"/>
        <v>0</v>
      </c>
      <c r="AX105" s="82">
        <f t="shared" si="28"/>
        <v>0</v>
      </c>
      <c r="AY105" s="82">
        <f t="shared" si="28"/>
        <v>0</v>
      </c>
      <c r="AZ105" s="82">
        <f t="shared" si="28"/>
        <v>0</v>
      </c>
      <c r="BA105" s="82">
        <f t="shared" si="28"/>
        <v>0</v>
      </c>
      <c r="BB105" s="82">
        <f t="shared" si="28"/>
        <v>0</v>
      </c>
      <c r="BC105" s="82">
        <f t="shared" si="28"/>
        <v>0</v>
      </c>
      <c r="BD105" s="82">
        <f t="shared" si="28"/>
        <v>0</v>
      </c>
      <c r="BE105" s="82">
        <f t="shared" si="28"/>
        <v>0</v>
      </c>
      <c r="BF105" s="82">
        <f t="shared" si="28"/>
        <v>0</v>
      </c>
      <c r="BG105" s="82">
        <f t="shared" si="28"/>
        <v>0</v>
      </c>
      <c r="BH105" s="82"/>
    </row>
    <row r="106" spans="1:60" ht="25.5" hidden="1" x14ac:dyDescent="0.2">
      <c r="A106" s="83" t="s">
        <v>729</v>
      </c>
      <c r="B106" s="84" t="s">
        <v>4</v>
      </c>
      <c r="C106" s="84"/>
      <c r="D106" s="84"/>
      <c r="E106" s="84">
        <f t="shared" ref="E106:R106" si="29">SUM(E107:E109)</f>
        <v>0</v>
      </c>
      <c r="F106" s="84">
        <f t="shared" si="29"/>
        <v>0</v>
      </c>
      <c r="G106" s="84">
        <f t="shared" si="29"/>
        <v>0</v>
      </c>
      <c r="H106" s="84">
        <f t="shared" si="29"/>
        <v>0</v>
      </c>
      <c r="I106" s="84">
        <f t="shared" si="29"/>
        <v>0</v>
      </c>
      <c r="J106" s="84">
        <f t="shared" si="29"/>
        <v>0</v>
      </c>
      <c r="K106" s="84">
        <f t="shared" si="29"/>
        <v>0</v>
      </c>
      <c r="L106" s="84">
        <f t="shared" si="29"/>
        <v>0</v>
      </c>
      <c r="M106" s="84">
        <f t="shared" si="29"/>
        <v>0</v>
      </c>
      <c r="N106" s="84">
        <f t="shared" si="29"/>
        <v>0</v>
      </c>
      <c r="O106" s="84">
        <f t="shared" si="29"/>
        <v>0</v>
      </c>
      <c r="P106" s="84">
        <f t="shared" si="29"/>
        <v>0</v>
      </c>
      <c r="Q106" s="84">
        <f t="shared" si="29"/>
        <v>0</v>
      </c>
      <c r="R106" s="84">
        <f t="shared" si="29"/>
        <v>0</v>
      </c>
      <c r="S106" s="84">
        <f t="shared" ref="S106:BG106" si="30">SUM(S107:S109)</f>
        <v>0</v>
      </c>
      <c r="T106" s="84">
        <f t="shared" si="30"/>
        <v>0</v>
      </c>
      <c r="U106" s="84">
        <f t="shared" si="30"/>
        <v>0</v>
      </c>
      <c r="V106" s="84">
        <f t="shared" si="30"/>
        <v>0</v>
      </c>
      <c r="W106" s="84">
        <f t="shared" si="30"/>
        <v>0</v>
      </c>
      <c r="X106" s="84">
        <f t="shared" si="30"/>
        <v>0</v>
      </c>
      <c r="Y106" s="84">
        <f t="shared" si="30"/>
        <v>0</v>
      </c>
      <c r="Z106" s="84">
        <f t="shared" si="30"/>
        <v>0</v>
      </c>
      <c r="AA106" s="84">
        <f t="shared" si="30"/>
        <v>0</v>
      </c>
      <c r="AB106" s="84">
        <f t="shared" si="30"/>
        <v>0</v>
      </c>
      <c r="AC106" s="84">
        <f t="shared" si="30"/>
        <v>0</v>
      </c>
      <c r="AD106" s="84">
        <f t="shared" si="30"/>
        <v>0</v>
      </c>
      <c r="AE106" s="84">
        <f t="shared" si="30"/>
        <v>0</v>
      </c>
      <c r="AF106" s="84">
        <f t="shared" si="30"/>
        <v>0</v>
      </c>
      <c r="AG106" s="84">
        <f t="shared" si="30"/>
        <v>0</v>
      </c>
      <c r="AH106" s="84">
        <f t="shared" si="30"/>
        <v>0</v>
      </c>
      <c r="AI106" s="84">
        <f t="shared" si="30"/>
        <v>0</v>
      </c>
      <c r="AJ106" s="84">
        <f t="shared" si="30"/>
        <v>0</v>
      </c>
      <c r="AK106" s="84">
        <f t="shared" si="30"/>
        <v>0</v>
      </c>
      <c r="AL106" s="84">
        <f t="shared" si="30"/>
        <v>0</v>
      </c>
      <c r="AM106" s="84">
        <f t="shared" si="30"/>
        <v>0</v>
      </c>
      <c r="AN106" s="84">
        <f t="shared" si="30"/>
        <v>0</v>
      </c>
      <c r="AO106" s="84">
        <f t="shared" si="30"/>
        <v>0</v>
      </c>
      <c r="AP106" s="84">
        <f t="shared" si="30"/>
        <v>0</v>
      </c>
      <c r="AQ106" s="84">
        <f t="shared" si="30"/>
        <v>0</v>
      </c>
      <c r="AR106" s="84">
        <f t="shared" si="30"/>
        <v>0</v>
      </c>
      <c r="AS106" s="84">
        <f t="shared" si="30"/>
        <v>0</v>
      </c>
      <c r="AT106" s="84">
        <f t="shared" si="30"/>
        <v>0</v>
      </c>
      <c r="AU106" s="84">
        <f t="shared" si="30"/>
        <v>0</v>
      </c>
      <c r="AV106" s="84">
        <f t="shared" si="30"/>
        <v>0</v>
      </c>
      <c r="AW106" s="84">
        <f t="shared" si="30"/>
        <v>0</v>
      </c>
      <c r="AX106" s="84">
        <f t="shared" si="30"/>
        <v>0</v>
      </c>
      <c r="AY106" s="84">
        <f t="shared" si="30"/>
        <v>0</v>
      </c>
      <c r="AZ106" s="84">
        <f t="shared" si="30"/>
        <v>0</v>
      </c>
      <c r="BA106" s="84">
        <f t="shared" si="30"/>
        <v>0</v>
      </c>
      <c r="BB106" s="84">
        <f t="shared" si="30"/>
        <v>0</v>
      </c>
      <c r="BC106" s="84">
        <f t="shared" si="30"/>
        <v>0</v>
      </c>
      <c r="BD106" s="84">
        <f t="shared" si="30"/>
        <v>0</v>
      </c>
      <c r="BE106" s="84">
        <f t="shared" si="30"/>
        <v>0</v>
      </c>
      <c r="BF106" s="84">
        <f t="shared" si="30"/>
        <v>0</v>
      </c>
      <c r="BG106" s="84">
        <f t="shared" si="30"/>
        <v>0</v>
      </c>
      <c r="BH106" s="84"/>
    </row>
    <row r="107" spans="1:60" hidden="1" x14ac:dyDescent="0.2">
      <c r="A107" s="77" t="s">
        <v>729</v>
      </c>
      <c r="B107" s="80" t="s">
        <v>922</v>
      </c>
      <c r="C107" s="95"/>
      <c r="D107" s="92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  <c r="BH107" s="92"/>
    </row>
    <row r="108" spans="1:60" hidden="1" x14ac:dyDescent="0.2">
      <c r="A108" s="77" t="s">
        <v>729</v>
      </c>
      <c r="B108" s="80" t="s">
        <v>922</v>
      </c>
      <c r="C108" s="95"/>
      <c r="D108" s="92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  <c r="BH108" s="92"/>
    </row>
    <row r="109" spans="1:60" hidden="1" x14ac:dyDescent="0.2">
      <c r="A109" s="77" t="s">
        <v>85</v>
      </c>
      <c r="B109" s="78" t="s">
        <v>85</v>
      </c>
      <c r="C109" s="95"/>
      <c r="D109" s="92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  <c r="BH109" s="92"/>
    </row>
    <row r="110" spans="1:60" ht="25.5" hidden="1" x14ac:dyDescent="0.2">
      <c r="A110" s="83" t="s">
        <v>732</v>
      </c>
      <c r="B110" s="84" t="s">
        <v>5</v>
      </c>
      <c r="C110" s="84"/>
      <c r="D110" s="84"/>
      <c r="E110" s="84">
        <f t="shared" ref="E110:R110" si="31">SUM(E111:E113)</f>
        <v>0</v>
      </c>
      <c r="F110" s="84">
        <f t="shared" si="31"/>
        <v>0</v>
      </c>
      <c r="G110" s="84">
        <f t="shared" si="31"/>
        <v>0</v>
      </c>
      <c r="H110" s="84">
        <f t="shared" si="31"/>
        <v>0</v>
      </c>
      <c r="I110" s="84">
        <f t="shared" si="31"/>
        <v>0</v>
      </c>
      <c r="J110" s="84">
        <f t="shared" si="31"/>
        <v>0</v>
      </c>
      <c r="K110" s="84">
        <f t="shared" si="31"/>
        <v>0</v>
      </c>
      <c r="L110" s="84">
        <f t="shared" si="31"/>
        <v>0</v>
      </c>
      <c r="M110" s="84">
        <f t="shared" si="31"/>
        <v>0</v>
      </c>
      <c r="N110" s="84">
        <f t="shared" si="31"/>
        <v>0</v>
      </c>
      <c r="O110" s="84">
        <f t="shared" si="31"/>
        <v>0</v>
      </c>
      <c r="P110" s="84">
        <f t="shared" si="31"/>
        <v>0</v>
      </c>
      <c r="Q110" s="84">
        <f t="shared" si="31"/>
        <v>0</v>
      </c>
      <c r="R110" s="84">
        <f t="shared" si="31"/>
        <v>0</v>
      </c>
      <c r="S110" s="84">
        <f t="shared" ref="S110:BG110" si="32">SUM(S111:S113)</f>
        <v>0</v>
      </c>
      <c r="T110" s="84">
        <f t="shared" si="32"/>
        <v>0</v>
      </c>
      <c r="U110" s="84">
        <f t="shared" si="32"/>
        <v>0</v>
      </c>
      <c r="V110" s="84">
        <f t="shared" si="32"/>
        <v>0</v>
      </c>
      <c r="W110" s="84">
        <f t="shared" si="32"/>
        <v>0</v>
      </c>
      <c r="X110" s="84">
        <f t="shared" si="32"/>
        <v>0</v>
      </c>
      <c r="Y110" s="84">
        <f t="shared" si="32"/>
        <v>0</v>
      </c>
      <c r="Z110" s="84">
        <f t="shared" si="32"/>
        <v>0</v>
      </c>
      <c r="AA110" s="84">
        <f t="shared" si="32"/>
        <v>0</v>
      </c>
      <c r="AB110" s="84">
        <f t="shared" si="32"/>
        <v>0</v>
      </c>
      <c r="AC110" s="84">
        <f t="shared" si="32"/>
        <v>0</v>
      </c>
      <c r="AD110" s="84">
        <f t="shared" si="32"/>
        <v>0</v>
      </c>
      <c r="AE110" s="84">
        <f t="shared" si="32"/>
        <v>0</v>
      </c>
      <c r="AF110" s="84">
        <f t="shared" si="32"/>
        <v>0</v>
      </c>
      <c r="AG110" s="84">
        <f t="shared" si="32"/>
        <v>0</v>
      </c>
      <c r="AH110" s="84">
        <f t="shared" si="32"/>
        <v>0</v>
      </c>
      <c r="AI110" s="84">
        <f t="shared" si="32"/>
        <v>0</v>
      </c>
      <c r="AJ110" s="84">
        <f t="shared" si="32"/>
        <v>0</v>
      </c>
      <c r="AK110" s="84">
        <f t="shared" si="32"/>
        <v>0</v>
      </c>
      <c r="AL110" s="84">
        <f t="shared" si="32"/>
        <v>0</v>
      </c>
      <c r="AM110" s="84">
        <f t="shared" si="32"/>
        <v>0</v>
      </c>
      <c r="AN110" s="84">
        <f t="shared" si="32"/>
        <v>0</v>
      </c>
      <c r="AO110" s="84">
        <f t="shared" si="32"/>
        <v>0</v>
      </c>
      <c r="AP110" s="84">
        <f t="shared" si="32"/>
        <v>0</v>
      </c>
      <c r="AQ110" s="84">
        <f t="shared" si="32"/>
        <v>0</v>
      </c>
      <c r="AR110" s="84">
        <f t="shared" si="32"/>
        <v>0</v>
      </c>
      <c r="AS110" s="84">
        <f t="shared" si="32"/>
        <v>0</v>
      </c>
      <c r="AT110" s="84">
        <f t="shared" si="32"/>
        <v>0</v>
      </c>
      <c r="AU110" s="84">
        <f t="shared" si="32"/>
        <v>0</v>
      </c>
      <c r="AV110" s="84">
        <f t="shared" si="32"/>
        <v>0</v>
      </c>
      <c r="AW110" s="84">
        <f t="shared" si="32"/>
        <v>0</v>
      </c>
      <c r="AX110" s="84">
        <f t="shared" si="32"/>
        <v>0</v>
      </c>
      <c r="AY110" s="84">
        <f t="shared" si="32"/>
        <v>0</v>
      </c>
      <c r="AZ110" s="84">
        <f t="shared" si="32"/>
        <v>0</v>
      </c>
      <c r="BA110" s="84">
        <f t="shared" si="32"/>
        <v>0</v>
      </c>
      <c r="BB110" s="84">
        <f t="shared" si="32"/>
        <v>0</v>
      </c>
      <c r="BC110" s="84">
        <f t="shared" si="32"/>
        <v>0</v>
      </c>
      <c r="BD110" s="84">
        <f t="shared" si="32"/>
        <v>0</v>
      </c>
      <c r="BE110" s="84">
        <f t="shared" si="32"/>
        <v>0</v>
      </c>
      <c r="BF110" s="84">
        <f t="shared" si="32"/>
        <v>0</v>
      </c>
      <c r="BG110" s="84">
        <f t="shared" si="32"/>
        <v>0</v>
      </c>
      <c r="BH110" s="84"/>
    </row>
    <row r="111" spans="1:60" hidden="1" x14ac:dyDescent="0.2">
      <c r="A111" s="77" t="s">
        <v>732</v>
      </c>
      <c r="B111" s="80" t="s">
        <v>922</v>
      </c>
      <c r="C111" s="95"/>
      <c r="D111" s="92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92"/>
    </row>
    <row r="112" spans="1:60" hidden="1" x14ac:dyDescent="0.2">
      <c r="A112" s="77" t="s">
        <v>732</v>
      </c>
      <c r="B112" s="80" t="s">
        <v>922</v>
      </c>
      <c r="C112" s="95"/>
      <c r="D112" s="92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92"/>
    </row>
    <row r="113" spans="1:60" hidden="1" x14ac:dyDescent="0.2">
      <c r="A113" s="77" t="s">
        <v>85</v>
      </c>
      <c r="B113" s="78" t="s">
        <v>85</v>
      </c>
      <c r="C113" s="95"/>
      <c r="D113" s="92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92"/>
    </row>
    <row r="114" spans="1:60" ht="25.5" hidden="1" x14ac:dyDescent="0.2">
      <c r="A114" s="83" t="s">
        <v>733</v>
      </c>
      <c r="B114" s="84" t="s">
        <v>6</v>
      </c>
      <c r="C114" s="84"/>
      <c r="D114" s="84"/>
      <c r="E114" s="84">
        <f t="shared" ref="E114:R114" si="33">SUM(E115:E117)</f>
        <v>0</v>
      </c>
      <c r="F114" s="84">
        <f t="shared" si="33"/>
        <v>0</v>
      </c>
      <c r="G114" s="84">
        <f t="shared" si="33"/>
        <v>0</v>
      </c>
      <c r="H114" s="84">
        <f t="shared" si="33"/>
        <v>0</v>
      </c>
      <c r="I114" s="84">
        <f t="shared" si="33"/>
        <v>0</v>
      </c>
      <c r="J114" s="84">
        <f t="shared" si="33"/>
        <v>0</v>
      </c>
      <c r="K114" s="84">
        <f t="shared" si="33"/>
        <v>0</v>
      </c>
      <c r="L114" s="84">
        <f t="shared" si="33"/>
        <v>0</v>
      </c>
      <c r="M114" s="84">
        <f t="shared" si="33"/>
        <v>0</v>
      </c>
      <c r="N114" s="84">
        <f t="shared" si="33"/>
        <v>0</v>
      </c>
      <c r="O114" s="84">
        <f t="shared" si="33"/>
        <v>0</v>
      </c>
      <c r="P114" s="84">
        <f t="shared" si="33"/>
        <v>0</v>
      </c>
      <c r="Q114" s="84">
        <f t="shared" si="33"/>
        <v>0</v>
      </c>
      <c r="R114" s="84">
        <f t="shared" si="33"/>
        <v>0</v>
      </c>
      <c r="S114" s="84">
        <f t="shared" ref="S114:BG114" si="34">SUM(S115:S117)</f>
        <v>0</v>
      </c>
      <c r="T114" s="84">
        <f t="shared" si="34"/>
        <v>0</v>
      </c>
      <c r="U114" s="84">
        <f t="shared" si="34"/>
        <v>0</v>
      </c>
      <c r="V114" s="84">
        <f t="shared" si="34"/>
        <v>0</v>
      </c>
      <c r="W114" s="84">
        <f t="shared" si="34"/>
        <v>0</v>
      </c>
      <c r="X114" s="84">
        <f t="shared" si="34"/>
        <v>0</v>
      </c>
      <c r="Y114" s="84">
        <f t="shared" si="34"/>
        <v>0</v>
      </c>
      <c r="Z114" s="84">
        <f t="shared" si="34"/>
        <v>0</v>
      </c>
      <c r="AA114" s="84">
        <f t="shared" si="34"/>
        <v>0</v>
      </c>
      <c r="AB114" s="84">
        <f t="shared" si="34"/>
        <v>0</v>
      </c>
      <c r="AC114" s="84">
        <f t="shared" si="34"/>
        <v>0</v>
      </c>
      <c r="AD114" s="84">
        <f t="shared" si="34"/>
        <v>0</v>
      </c>
      <c r="AE114" s="84">
        <f t="shared" si="34"/>
        <v>0</v>
      </c>
      <c r="AF114" s="84">
        <f t="shared" si="34"/>
        <v>0</v>
      </c>
      <c r="AG114" s="84">
        <f t="shared" si="34"/>
        <v>0</v>
      </c>
      <c r="AH114" s="84">
        <f t="shared" si="34"/>
        <v>0</v>
      </c>
      <c r="AI114" s="84">
        <f t="shared" si="34"/>
        <v>0</v>
      </c>
      <c r="AJ114" s="84">
        <f t="shared" si="34"/>
        <v>0</v>
      </c>
      <c r="AK114" s="84">
        <f t="shared" si="34"/>
        <v>0</v>
      </c>
      <c r="AL114" s="84">
        <f t="shared" si="34"/>
        <v>0</v>
      </c>
      <c r="AM114" s="84">
        <f t="shared" si="34"/>
        <v>0</v>
      </c>
      <c r="AN114" s="84">
        <f t="shared" si="34"/>
        <v>0</v>
      </c>
      <c r="AO114" s="84">
        <f t="shared" si="34"/>
        <v>0</v>
      </c>
      <c r="AP114" s="84">
        <f t="shared" si="34"/>
        <v>0</v>
      </c>
      <c r="AQ114" s="84">
        <f t="shared" si="34"/>
        <v>0</v>
      </c>
      <c r="AR114" s="84">
        <f t="shared" si="34"/>
        <v>0</v>
      </c>
      <c r="AS114" s="84">
        <f t="shared" si="34"/>
        <v>0</v>
      </c>
      <c r="AT114" s="84">
        <f t="shared" si="34"/>
        <v>0</v>
      </c>
      <c r="AU114" s="84">
        <f t="shared" si="34"/>
        <v>0</v>
      </c>
      <c r="AV114" s="84">
        <f t="shared" si="34"/>
        <v>0</v>
      </c>
      <c r="AW114" s="84">
        <f t="shared" si="34"/>
        <v>0</v>
      </c>
      <c r="AX114" s="84">
        <f t="shared" si="34"/>
        <v>0</v>
      </c>
      <c r="AY114" s="84">
        <f t="shared" si="34"/>
        <v>0</v>
      </c>
      <c r="AZ114" s="84">
        <f t="shared" si="34"/>
        <v>0</v>
      </c>
      <c r="BA114" s="84">
        <f t="shared" si="34"/>
        <v>0</v>
      </c>
      <c r="BB114" s="84">
        <f t="shared" si="34"/>
        <v>0</v>
      </c>
      <c r="BC114" s="84">
        <f t="shared" si="34"/>
        <v>0</v>
      </c>
      <c r="BD114" s="84">
        <f t="shared" si="34"/>
        <v>0</v>
      </c>
      <c r="BE114" s="84">
        <f t="shared" si="34"/>
        <v>0</v>
      </c>
      <c r="BF114" s="84">
        <f t="shared" si="34"/>
        <v>0</v>
      </c>
      <c r="BG114" s="84">
        <f t="shared" si="34"/>
        <v>0</v>
      </c>
      <c r="BH114" s="84"/>
    </row>
    <row r="115" spans="1:60" hidden="1" x14ac:dyDescent="0.2">
      <c r="A115" s="77" t="s">
        <v>733</v>
      </c>
      <c r="B115" s="80" t="s">
        <v>922</v>
      </c>
      <c r="C115" s="95"/>
      <c r="D115" s="92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92"/>
    </row>
    <row r="116" spans="1:60" hidden="1" x14ac:dyDescent="0.2">
      <c r="A116" s="77" t="s">
        <v>733</v>
      </c>
      <c r="B116" s="80" t="s">
        <v>922</v>
      </c>
      <c r="C116" s="95"/>
      <c r="D116" s="92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92"/>
    </row>
    <row r="117" spans="1:60" hidden="1" x14ac:dyDescent="0.2">
      <c r="A117" s="77" t="s">
        <v>85</v>
      </c>
      <c r="B117" s="78" t="s">
        <v>85</v>
      </c>
      <c r="C117" s="95"/>
      <c r="D117" s="92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92"/>
    </row>
    <row r="118" spans="1:60" ht="25.5" hidden="1" x14ac:dyDescent="0.2">
      <c r="A118" s="83" t="s">
        <v>734</v>
      </c>
      <c r="B118" s="84" t="s">
        <v>7</v>
      </c>
      <c r="C118" s="84"/>
      <c r="D118" s="84"/>
      <c r="E118" s="84">
        <f t="shared" ref="E118:R118" si="35">SUM(E119:E121)</f>
        <v>0</v>
      </c>
      <c r="F118" s="84">
        <f t="shared" si="35"/>
        <v>0</v>
      </c>
      <c r="G118" s="84">
        <f t="shared" si="35"/>
        <v>0</v>
      </c>
      <c r="H118" s="84">
        <f t="shared" si="35"/>
        <v>0</v>
      </c>
      <c r="I118" s="84">
        <f t="shared" si="35"/>
        <v>0</v>
      </c>
      <c r="J118" s="84">
        <f t="shared" si="35"/>
        <v>0</v>
      </c>
      <c r="K118" s="84">
        <f t="shared" si="35"/>
        <v>0</v>
      </c>
      <c r="L118" s="84">
        <f t="shared" si="35"/>
        <v>0</v>
      </c>
      <c r="M118" s="84">
        <f t="shared" si="35"/>
        <v>0</v>
      </c>
      <c r="N118" s="84">
        <f t="shared" si="35"/>
        <v>0</v>
      </c>
      <c r="O118" s="84">
        <f t="shared" si="35"/>
        <v>0</v>
      </c>
      <c r="P118" s="84">
        <f t="shared" si="35"/>
        <v>0</v>
      </c>
      <c r="Q118" s="84">
        <f t="shared" si="35"/>
        <v>0</v>
      </c>
      <c r="R118" s="84">
        <f t="shared" si="35"/>
        <v>0</v>
      </c>
      <c r="S118" s="84">
        <f t="shared" ref="S118:BG118" si="36">SUM(S119:S121)</f>
        <v>0</v>
      </c>
      <c r="T118" s="84">
        <f t="shared" si="36"/>
        <v>0</v>
      </c>
      <c r="U118" s="84">
        <f t="shared" si="36"/>
        <v>0</v>
      </c>
      <c r="V118" s="84">
        <f t="shared" si="36"/>
        <v>0</v>
      </c>
      <c r="W118" s="84">
        <f t="shared" si="36"/>
        <v>0</v>
      </c>
      <c r="X118" s="84">
        <f t="shared" si="36"/>
        <v>0</v>
      </c>
      <c r="Y118" s="84">
        <f t="shared" si="36"/>
        <v>0</v>
      </c>
      <c r="Z118" s="84">
        <f t="shared" si="36"/>
        <v>0</v>
      </c>
      <c r="AA118" s="84">
        <f t="shared" si="36"/>
        <v>0</v>
      </c>
      <c r="AB118" s="84">
        <f t="shared" si="36"/>
        <v>0</v>
      </c>
      <c r="AC118" s="84">
        <f t="shared" si="36"/>
        <v>0</v>
      </c>
      <c r="AD118" s="84">
        <f t="shared" si="36"/>
        <v>0</v>
      </c>
      <c r="AE118" s="84">
        <f t="shared" si="36"/>
        <v>0</v>
      </c>
      <c r="AF118" s="84">
        <f t="shared" si="36"/>
        <v>0</v>
      </c>
      <c r="AG118" s="84">
        <f t="shared" si="36"/>
        <v>0</v>
      </c>
      <c r="AH118" s="84">
        <f t="shared" si="36"/>
        <v>0</v>
      </c>
      <c r="AI118" s="84">
        <f t="shared" si="36"/>
        <v>0</v>
      </c>
      <c r="AJ118" s="84">
        <f t="shared" si="36"/>
        <v>0</v>
      </c>
      <c r="AK118" s="84">
        <f t="shared" si="36"/>
        <v>0</v>
      </c>
      <c r="AL118" s="84">
        <f t="shared" si="36"/>
        <v>0</v>
      </c>
      <c r="AM118" s="84">
        <f t="shared" si="36"/>
        <v>0</v>
      </c>
      <c r="AN118" s="84">
        <f t="shared" si="36"/>
        <v>0</v>
      </c>
      <c r="AO118" s="84">
        <f t="shared" si="36"/>
        <v>0</v>
      </c>
      <c r="AP118" s="84">
        <f t="shared" si="36"/>
        <v>0</v>
      </c>
      <c r="AQ118" s="84">
        <f t="shared" si="36"/>
        <v>0</v>
      </c>
      <c r="AR118" s="84">
        <f t="shared" si="36"/>
        <v>0</v>
      </c>
      <c r="AS118" s="84">
        <f t="shared" si="36"/>
        <v>0</v>
      </c>
      <c r="AT118" s="84">
        <f t="shared" si="36"/>
        <v>0</v>
      </c>
      <c r="AU118" s="84">
        <f t="shared" si="36"/>
        <v>0</v>
      </c>
      <c r="AV118" s="84">
        <f t="shared" si="36"/>
        <v>0</v>
      </c>
      <c r="AW118" s="84">
        <f t="shared" si="36"/>
        <v>0</v>
      </c>
      <c r="AX118" s="84">
        <f t="shared" si="36"/>
        <v>0</v>
      </c>
      <c r="AY118" s="84">
        <f t="shared" si="36"/>
        <v>0</v>
      </c>
      <c r="AZ118" s="84">
        <f t="shared" si="36"/>
        <v>0</v>
      </c>
      <c r="BA118" s="84">
        <f t="shared" si="36"/>
        <v>0</v>
      </c>
      <c r="BB118" s="84">
        <f t="shared" si="36"/>
        <v>0</v>
      </c>
      <c r="BC118" s="84">
        <f t="shared" si="36"/>
        <v>0</v>
      </c>
      <c r="BD118" s="84">
        <f t="shared" si="36"/>
        <v>0</v>
      </c>
      <c r="BE118" s="84">
        <f t="shared" si="36"/>
        <v>0</v>
      </c>
      <c r="BF118" s="84">
        <f t="shared" si="36"/>
        <v>0</v>
      </c>
      <c r="BG118" s="84">
        <f t="shared" si="36"/>
        <v>0</v>
      </c>
      <c r="BH118" s="84"/>
    </row>
    <row r="119" spans="1:60" hidden="1" x14ac:dyDescent="0.2">
      <c r="A119" s="77" t="s">
        <v>734</v>
      </c>
      <c r="B119" s="80" t="s">
        <v>922</v>
      </c>
      <c r="C119" s="95"/>
      <c r="D119" s="92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  <c r="BE119" s="106"/>
      <c r="BF119" s="106"/>
      <c r="BG119" s="106"/>
      <c r="BH119" s="92"/>
    </row>
    <row r="120" spans="1:60" hidden="1" x14ac:dyDescent="0.2">
      <c r="A120" s="77" t="s">
        <v>734</v>
      </c>
      <c r="B120" s="80" t="s">
        <v>922</v>
      </c>
      <c r="C120" s="95"/>
      <c r="D120" s="92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06"/>
      <c r="AX120" s="106"/>
      <c r="AY120" s="106"/>
      <c r="AZ120" s="106"/>
      <c r="BA120" s="106"/>
      <c r="BB120" s="106"/>
      <c r="BC120" s="106"/>
      <c r="BD120" s="106"/>
      <c r="BE120" s="106"/>
      <c r="BF120" s="106"/>
      <c r="BG120" s="106"/>
      <c r="BH120" s="92"/>
    </row>
    <row r="121" spans="1:60" hidden="1" x14ac:dyDescent="0.2">
      <c r="A121" s="77" t="s">
        <v>85</v>
      </c>
      <c r="B121" s="78" t="s">
        <v>85</v>
      </c>
      <c r="C121" s="95"/>
      <c r="D121" s="92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92"/>
    </row>
    <row r="122" spans="1:60" ht="31.15" hidden="1" customHeight="1" x14ac:dyDescent="0.2">
      <c r="A122" s="83" t="s">
        <v>735</v>
      </c>
      <c r="B122" s="84" t="s">
        <v>8</v>
      </c>
      <c r="C122" s="84"/>
      <c r="D122" s="84"/>
      <c r="E122" s="84">
        <f t="shared" ref="E122:R122" si="37">SUM(E123:E125)</f>
        <v>0</v>
      </c>
      <c r="F122" s="84">
        <f t="shared" si="37"/>
        <v>0</v>
      </c>
      <c r="G122" s="84">
        <f t="shared" si="37"/>
        <v>0</v>
      </c>
      <c r="H122" s="84">
        <f t="shared" si="37"/>
        <v>0</v>
      </c>
      <c r="I122" s="84">
        <f t="shared" si="37"/>
        <v>0</v>
      </c>
      <c r="J122" s="84">
        <f t="shared" si="37"/>
        <v>0</v>
      </c>
      <c r="K122" s="84">
        <f t="shared" si="37"/>
        <v>0</v>
      </c>
      <c r="L122" s="84">
        <f t="shared" si="37"/>
        <v>0</v>
      </c>
      <c r="M122" s="84">
        <f t="shared" si="37"/>
        <v>0</v>
      </c>
      <c r="N122" s="84">
        <f t="shared" si="37"/>
        <v>0</v>
      </c>
      <c r="O122" s="84">
        <f t="shared" si="37"/>
        <v>0</v>
      </c>
      <c r="P122" s="84">
        <f t="shared" si="37"/>
        <v>0</v>
      </c>
      <c r="Q122" s="84">
        <f t="shared" si="37"/>
        <v>0</v>
      </c>
      <c r="R122" s="84">
        <f t="shared" si="37"/>
        <v>0</v>
      </c>
      <c r="S122" s="84">
        <f t="shared" ref="S122:BG122" si="38">SUM(S123:S125)</f>
        <v>0</v>
      </c>
      <c r="T122" s="84">
        <f t="shared" si="38"/>
        <v>0</v>
      </c>
      <c r="U122" s="84">
        <f t="shared" si="38"/>
        <v>0</v>
      </c>
      <c r="V122" s="84">
        <f t="shared" si="38"/>
        <v>0</v>
      </c>
      <c r="W122" s="84">
        <f t="shared" si="38"/>
        <v>0</v>
      </c>
      <c r="X122" s="84">
        <f t="shared" si="38"/>
        <v>0</v>
      </c>
      <c r="Y122" s="84">
        <f t="shared" si="38"/>
        <v>0</v>
      </c>
      <c r="Z122" s="84">
        <f t="shared" si="38"/>
        <v>0</v>
      </c>
      <c r="AA122" s="84">
        <f t="shared" si="38"/>
        <v>0</v>
      </c>
      <c r="AB122" s="84">
        <f t="shared" si="38"/>
        <v>0</v>
      </c>
      <c r="AC122" s="84">
        <f t="shared" si="38"/>
        <v>0</v>
      </c>
      <c r="AD122" s="84">
        <f t="shared" si="38"/>
        <v>0</v>
      </c>
      <c r="AE122" s="84">
        <f t="shared" si="38"/>
        <v>0</v>
      </c>
      <c r="AF122" s="84">
        <f t="shared" si="38"/>
        <v>0</v>
      </c>
      <c r="AG122" s="84">
        <f t="shared" si="38"/>
        <v>0</v>
      </c>
      <c r="AH122" s="84">
        <f t="shared" si="38"/>
        <v>0</v>
      </c>
      <c r="AI122" s="84">
        <f t="shared" si="38"/>
        <v>0</v>
      </c>
      <c r="AJ122" s="84">
        <f t="shared" si="38"/>
        <v>0</v>
      </c>
      <c r="AK122" s="84">
        <f t="shared" si="38"/>
        <v>0</v>
      </c>
      <c r="AL122" s="84">
        <f t="shared" si="38"/>
        <v>0</v>
      </c>
      <c r="AM122" s="84">
        <f t="shared" si="38"/>
        <v>0</v>
      </c>
      <c r="AN122" s="84">
        <f t="shared" si="38"/>
        <v>0</v>
      </c>
      <c r="AO122" s="84">
        <f t="shared" si="38"/>
        <v>0</v>
      </c>
      <c r="AP122" s="84">
        <f t="shared" si="38"/>
        <v>0</v>
      </c>
      <c r="AQ122" s="84">
        <f t="shared" si="38"/>
        <v>0</v>
      </c>
      <c r="AR122" s="84">
        <f t="shared" si="38"/>
        <v>0</v>
      </c>
      <c r="AS122" s="84">
        <f t="shared" si="38"/>
        <v>0</v>
      </c>
      <c r="AT122" s="84">
        <f t="shared" si="38"/>
        <v>0</v>
      </c>
      <c r="AU122" s="84">
        <f t="shared" si="38"/>
        <v>0</v>
      </c>
      <c r="AV122" s="84">
        <f t="shared" si="38"/>
        <v>0</v>
      </c>
      <c r="AW122" s="84">
        <f t="shared" si="38"/>
        <v>0</v>
      </c>
      <c r="AX122" s="84">
        <f t="shared" si="38"/>
        <v>0</v>
      </c>
      <c r="AY122" s="84">
        <f t="shared" si="38"/>
        <v>0</v>
      </c>
      <c r="AZ122" s="84">
        <f t="shared" si="38"/>
        <v>0</v>
      </c>
      <c r="BA122" s="84">
        <f t="shared" si="38"/>
        <v>0</v>
      </c>
      <c r="BB122" s="84">
        <f t="shared" si="38"/>
        <v>0</v>
      </c>
      <c r="BC122" s="84">
        <f t="shared" si="38"/>
        <v>0</v>
      </c>
      <c r="BD122" s="84">
        <f t="shared" si="38"/>
        <v>0</v>
      </c>
      <c r="BE122" s="84">
        <f t="shared" si="38"/>
        <v>0</v>
      </c>
      <c r="BF122" s="84">
        <f t="shared" si="38"/>
        <v>0</v>
      </c>
      <c r="BG122" s="84">
        <f t="shared" si="38"/>
        <v>0</v>
      </c>
      <c r="BH122" s="84"/>
    </row>
    <row r="123" spans="1:60" hidden="1" x14ac:dyDescent="0.2">
      <c r="A123" s="77" t="s">
        <v>735</v>
      </c>
      <c r="B123" s="85"/>
      <c r="C123" s="95"/>
      <c r="D123" s="92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  <c r="AU123" s="106"/>
      <c r="AV123" s="106"/>
      <c r="AW123" s="106"/>
      <c r="AX123" s="106"/>
      <c r="AY123" s="106"/>
      <c r="AZ123" s="106"/>
      <c r="BA123" s="106"/>
      <c r="BB123" s="106"/>
      <c r="BC123" s="106"/>
      <c r="BD123" s="106"/>
      <c r="BE123" s="106"/>
      <c r="BF123" s="106"/>
      <c r="BG123" s="106"/>
      <c r="BH123" s="92"/>
    </row>
    <row r="124" spans="1:60" hidden="1" x14ac:dyDescent="0.2">
      <c r="A124" s="77" t="s">
        <v>735</v>
      </c>
      <c r="B124" s="85"/>
      <c r="C124" s="95"/>
      <c r="D124" s="92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  <c r="BH124" s="92"/>
    </row>
    <row r="125" spans="1:60" hidden="1" x14ac:dyDescent="0.2">
      <c r="A125" s="77" t="s">
        <v>735</v>
      </c>
      <c r="B125" s="85"/>
      <c r="C125" s="95"/>
      <c r="D125" s="92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  <c r="AU125" s="106"/>
      <c r="AV125" s="106"/>
      <c r="AW125" s="106"/>
      <c r="AX125" s="106"/>
      <c r="AY125" s="106"/>
      <c r="AZ125" s="106"/>
      <c r="BA125" s="106"/>
      <c r="BB125" s="106"/>
      <c r="BC125" s="106"/>
      <c r="BD125" s="106"/>
      <c r="BE125" s="106"/>
      <c r="BF125" s="106"/>
      <c r="BG125" s="106"/>
      <c r="BH125" s="92"/>
    </row>
    <row r="126" spans="1:60" ht="35.450000000000003" hidden="1" customHeight="1" x14ac:dyDescent="0.2">
      <c r="A126" s="83" t="s">
        <v>736</v>
      </c>
      <c r="B126" s="84" t="s">
        <v>9</v>
      </c>
      <c r="C126" s="84"/>
      <c r="D126" s="84"/>
      <c r="E126" s="84">
        <f t="shared" ref="E126:R126" si="39">SUM(E127:E129)</f>
        <v>0</v>
      </c>
      <c r="F126" s="84">
        <f t="shared" si="39"/>
        <v>0</v>
      </c>
      <c r="G126" s="84">
        <f t="shared" si="39"/>
        <v>0</v>
      </c>
      <c r="H126" s="84">
        <f t="shared" si="39"/>
        <v>0</v>
      </c>
      <c r="I126" s="84">
        <f t="shared" si="39"/>
        <v>0</v>
      </c>
      <c r="J126" s="84">
        <f t="shared" si="39"/>
        <v>0</v>
      </c>
      <c r="K126" s="84">
        <f t="shared" si="39"/>
        <v>0</v>
      </c>
      <c r="L126" s="84">
        <f t="shared" si="39"/>
        <v>0</v>
      </c>
      <c r="M126" s="84">
        <f t="shared" si="39"/>
        <v>0</v>
      </c>
      <c r="N126" s="84">
        <f t="shared" si="39"/>
        <v>0</v>
      </c>
      <c r="O126" s="84">
        <f t="shared" si="39"/>
        <v>0</v>
      </c>
      <c r="P126" s="84">
        <f t="shared" si="39"/>
        <v>0</v>
      </c>
      <c r="Q126" s="84">
        <f t="shared" si="39"/>
        <v>0</v>
      </c>
      <c r="R126" s="84">
        <f t="shared" si="39"/>
        <v>0</v>
      </c>
      <c r="S126" s="84">
        <f t="shared" ref="S126:BG126" si="40">SUM(S127:S129)</f>
        <v>0</v>
      </c>
      <c r="T126" s="84">
        <f t="shared" si="40"/>
        <v>0</v>
      </c>
      <c r="U126" s="84">
        <f t="shared" si="40"/>
        <v>0</v>
      </c>
      <c r="V126" s="84">
        <f t="shared" si="40"/>
        <v>0</v>
      </c>
      <c r="W126" s="84">
        <f t="shared" si="40"/>
        <v>0</v>
      </c>
      <c r="X126" s="84">
        <f t="shared" si="40"/>
        <v>0</v>
      </c>
      <c r="Y126" s="84">
        <f t="shared" si="40"/>
        <v>0</v>
      </c>
      <c r="Z126" s="84">
        <f t="shared" si="40"/>
        <v>0</v>
      </c>
      <c r="AA126" s="84">
        <f t="shared" si="40"/>
        <v>0</v>
      </c>
      <c r="AB126" s="84">
        <f t="shared" si="40"/>
        <v>0</v>
      </c>
      <c r="AC126" s="84">
        <f t="shared" si="40"/>
        <v>0</v>
      </c>
      <c r="AD126" s="84">
        <f t="shared" si="40"/>
        <v>0</v>
      </c>
      <c r="AE126" s="84">
        <f t="shared" si="40"/>
        <v>0</v>
      </c>
      <c r="AF126" s="84">
        <f t="shared" si="40"/>
        <v>0</v>
      </c>
      <c r="AG126" s="84">
        <f t="shared" si="40"/>
        <v>0</v>
      </c>
      <c r="AH126" s="84">
        <f t="shared" si="40"/>
        <v>0</v>
      </c>
      <c r="AI126" s="84">
        <f t="shared" si="40"/>
        <v>0</v>
      </c>
      <c r="AJ126" s="84">
        <f t="shared" si="40"/>
        <v>0</v>
      </c>
      <c r="AK126" s="84">
        <f t="shared" si="40"/>
        <v>0</v>
      </c>
      <c r="AL126" s="84">
        <f t="shared" si="40"/>
        <v>0</v>
      </c>
      <c r="AM126" s="84">
        <f t="shared" si="40"/>
        <v>0</v>
      </c>
      <c r="AN126" s="84">
        <f t="shared" si="40"/>
        <v>0</v>
      </c>
      <c r="AO126" s="84">
        <f t="shared" si="40"/>
        <v>0</v>
      </c>
      <c r="AP126" s="84">
        <f t="shared" si="40"/>
        <v>0</v>
      </c>
      <c r="AQ126" s="84">
        <f t="shared" si="40"/>
        <v>0</v>
      </c>
      <c r="AR126" s="84">
        <f t="shared" si="40"/>
        <v>0</v>
      </c>
      <c r="AS126" s="84">
        <f t="shared" si="40"/>
        <v>0</v>
      </c>
      <c r="AT126" s="84">
        <f t="shared" si="40"/>
        <v>0</v>
      </c>
      <c r="AU126" s="84">
        <f t="shared" si="40"/>
        <v>0</v>
      </c>
      <c r="AV126" s="84">
        <f t="shared" si="40"/>
        <v>0</v>
      </c>
      <c r="AW126" s="84">
        <f t="shared" si="40"/>
        <v>0</v>
      </c>
      <c r="AX126" s="84">
        <f t="shared" si="40"/>
        <v>0</v>
      </c>
      <c r="AY126" s="84">
        <f t="shared" si="40"/>
        <v>0</v>
      </c>
      <c r="AZ126" s="84">
        <f t="shared" si="40"/>
        <v>0</v>
      </c>
      <c r="BA126" s="84">
        <f t="shared" si="40"/>
        <v>0</v>
      </c>
      <c r="BB126" s="84">
        <f t="shared" si="40"/>
        <v>0</v>
      </c>
      <c r="BC126" s="84">
        <f t="shared" si="40"/>
        <v>0</v>
      </c>
      <c r="BD126" s="84">
        <f t="shared" si="40"/>
        <v>0</v>
      </c>
      <c r="BE126" s="84">
        <f t="shared" si="40"/>
        <v>0</v>
      </c>
      <c r="BF126" s="84">
        <f t="shared" si="40"/>
        <v>0</v>
      </c>
      <c r="BG126" s="84">
        <f t="shared" si="40"/>
        <v>0</v>
      </c>
      <c r="BH126" s="84"/>
    </row>
    <row r="127" spans="1:60" hidden="1" x14ac:dyDescent="0.2">
      <c r="A127" s="77" t="s">
        <v>736</v>
      </c>
      <c r="B127" s="80" t="s">
        <v>922</v>
      </c>
      <c r="C127" s="95"/>
      <c r="D127" s="92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  <c r="AU127" s="106"/>
      <c r="AV127" s="106"/>
      <c r="AW127" s="106"/>
      <c r="AX127" s="106"/>
      <c r="AY127" s="106"/>
      <c r="AZ127" s="106"/>
      <c r="BA127" s="106"/>
      <c r="BB127" s="106"/>
      <c r="BC127" s="106"/>
      <c r="BD127" s="106"/>
      <c r="BE127" s="106"/>
      <c r="BF127" s="106"/>
      <c r="BG127" s="106"/>
      <c r="BH127" s="92"/>
    </row>
    <row r="128" spans="1:60" hidden="1" x14ac:dyDescent="0.2">
      <c r="A128" s="77" t="s">
        <v>736</v>
      </c>
      <c r="B128" s="80" t="s">
        <v>922</v>
      </c>
      <c r="C128" s="95"/>
      <c r="D128" s="92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  <c r="AU128" s="106"/>
      <c r="AV128" s="106"/>
      <c r="AW128" s="106"/>
      <c r="AX128" s="106"/>
      <c r="AY128" s="106"/>
      <c r="AZ128" s="106"/>
      <c r="BA128" s="106"/>
      <c r="BB128" s="106"/>
      <c r="BC128" s="106"/>
      <c r="BD128" s="106"/>
      <c r="BE128" s="106"/>
      <c r="BF128" s="106"/>
      <c r="BG128" s="106"/>
      <c r="BH128" s="92"/>
    </row>
    <row r="129" spans="1:60" hidden="1" x14ac:dyDescent="0.2">
      <c r="A129" s="77" t="s">
        <v>85</v>
      </c>
      <c r="B129" s="78" t="s">
        <v>85</v>
      </c>
      <c r="C129" s="95"/>
      <c r="D129" s="92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  <c r="AU129" s="106"/>
      <c r="AV129" s="106"/>
      <c r="AW129" s="106"/>
      <c r="AX129" s="106"/>
      <c r="AY129" s="106"/>
      <c r="AZ129" s="106"/>
      <c r="BA129" s="106"/>
      <c r="BB129" s="106"/>
      <c r="BC129" s="106"/>
      <c r="BD129" s="106"/>
      <c r="BE129" s="106"/>
      <c r="BF129" s="106"/>
      <c r="BG129" s="106"/>
      <c r="BH129" s="92"/>
    </row>
    <row r="130" spans="1:60" ht="32.450000000000003" hidden="1" customHeight="1" x14ac:dyDescent="0.2">
      <c r="A130" s="83" t="s">
        <v>737</v>
      </c>
      <c r="B130" s="84" t="s">
        <v>10</v>
      </c>
      <c r="C130" s="84"/>
      <c r="D130" s="84"/>
      <c r="E130" s="84">
        <f t="shared" ref="E130:R130" si="41">SUM(E131:E133)</f>
        <v>0</v>
      </c>
      <c r="F130" s="84">
        <f t="shared" si="41"/>
        <v>0</v>
      </c>
      <c r="G130" s="84">
        <f t="shared" si="41"/>
        <v>0</v>
      </c>
      <c r="H130" s="84">
        <f t="shared" si="41"/>
        <v>0</v>
      </c>
      <c r="I130" s="84">
        <f t="shared" si="41"/>
        <v>0</v>
      </c>
      <c r="J130" s="84">
        <f t="shared" si="41"/>
        <v>0</v>
      </c>
      <c r="K130" s="84">
        <f t="shared" si="41"/>
        <v>0</v>
      </c>
      <c r="L130" s="84">
        <f t="shared" si="41"/>
        <v>0</v>
      </c>
      <c r="M130" s="84">
        <f t="shared" si="41"/>
        <v>0</v>
      </c>
      <c r="N130" s="84">
        <f t="shared" si="41"/>
        <v>0</v>
      </c>
      <c r="O130" s="84">
        <f t="shared" si="41"/>
        <v>0</v>
      </c>
      <c r="P130" s="84">
        <f t="shared" si="41"/>
        <v>0</v>
      </c>
      <c r="Q130" s="84">
        <f t="shared" si="41"/>
        <v>0</v>
      </c>
      <c r="R130" s="84">
        <f t="shared" si="41"/>
        <v>0</v>
      </c>
      <c r="S130" s="84">
        <f t="shared" ref="S130:BG130" si="42">SUM(S131:S133)</f>
        <v>0</v>
      </c>
      <c r="T130" s="84">
        <f t="shared" si="42"/>
        <v>0</v>
      </c>
      <c r="U130" s="84">
        <f t="shared" si="42"/>
        <v>0</v>
      </c>
      <c r="V130" s="84">
        <f t="shared" si="42"/>
        <v>0</v>
      </c>
      <c r="W130" s="84">
        <f t="shared" si="42"/>
        <v>0</v>
      </c>
      <c r="X130" s="84">
        <f t="shared" si="42"/>
        <v>0</v>
      </c>
      <c r="Y130" s="84">
        <f t="shared" si="42"/>
        <v>0</v>
      </c>
      <c r="Z130" s="84">
        <f t="shared" si="42"/>
        <v>0</v>
      </c>
      <c r="AA130" s="84">
        <f t="shared" si="42"/>
        <v>0</v>
      </c>
      <c r="AB130" s="84">
        <f t="shared" si="42"/>
        <v>0</v>
      </c>
      <c r="AC130" s="84">
        <f t="shared" si="42"/>
        <v>0</v>
      </c>
      <c r="AD130" s="84">
        <f t="shared" si="42"/>
        <v>0</v>
      </c>
      <c r="AE130" s="84">
        <f t="shared" si="42"/>
        <v>0</v>
      </c>
      <c r="AF130" s="84">
        <f t="shared" si="42"/>
        <v>0</v>
      </c>
      <c r="AG130" s="84">
        <f t="shared" si="42"/>
        <v>0</v>
      </c>
      <c r="AH130" s="84">
        <f t="shared" si="42"/>
        <v>0</v>
      </c>
      <c r="AI130" s="84">
        <f t="shared" si="42"/>
        <v>0</v>
      </c>
      <c r="AJ130" s="84">
        <f t="shared" si="42"/>
        <v>0</v>
      </c>
      <c r="AK130" s="84">
        <f t="shared" si="42"/>
        <v>0</v>
      </c>
      <c r="AL130" s="84">
        <f t="shared" si="42"/>
        <v>0</v>
      </c>
      <c r="AM130" s="84">
        <f t="shared" si="42"/>
        <v>0</v>
      </c>
      <c r="AN130" s="84">
        <f t="shared" si="42"/>
        <v>0</v>
      </c>
      <c r="AO130" s="84">
        <f t="shared" si="42"/>
        <v>0</v>
      </c>
      <c r="AP130" s="84">
        <f t="shared" si="42"/>
        <v>0</v>
      </c>
      <c r="AQ130" s="84">
        <f t="shared" si="42"/>
        <v>0</v>
      </c>
      <c r="AR130" s="84">
        <f t="shared" si="42"/>
        <v>0</v>
      </c>
      <c r="AS130" s="84">
        <f t="shared" si="42"/>
        <v>0</v>
      </c>
      <c r="AT130" s="84">
        <f t="shared" si="42"/>
        <v>0</v>
      </c>
      <c r="AU130" s="84">
        <f t="shared" si="42"/>
        <v>0</v>
      </c>
      <c r="AV130" s="84">
        <f t="shared" si="42"/>
        <v>0</v>
      </c>
      <c r="AW130" s="84">
        <f t="shared" si="42"/>
        <v>0</v>
      </c>
      <c r="AX130" s="84">
        <f t="shared" si="42"/>
        <v>0</v>
      </c>
      <c r="AY130" s="84">
        <f t="shared" si="42"/>
        <v>0</v>
      </c>
      <c r="AZ130" s="84">
        <f t="shared" si="42"/>
        <v>0</v>
      </c>
      <c r="BA130" s="84">
        <f t="shared" si="42"/>
        <v>0</v>
      </c>
      <c r="BB130" s="84">
        <f t="shared" si="42"/>
        <v>0</v>
      </c>
      <c r="BC130" s="84">
        <f t="shared" si="42"/>
        <v>0</v>
      </c>
      <c r="BD130" s="84">
        <f t="shared" si="42"/>
        <v>0</v>
      </c>
      <c r="BE130" s="84">
        <f t="shared" si="42"/>
        <v>0</v>
      </c>
      <c r="BF130" s="84">
        <f t="shared" si="42"/>
        <v>0</v>
      </c>
      <c r="BG130" s="84">
        <f t="shared" si="42"/>
        <v>0</v>
      </c>
      <c r="BH130" s="84"/>
    </row>
    <row r="131" spans="1:60" hidden="1" x14ac:dyDescent="0.2">
      <c r="A131" s="77" t="s">
        <v>737</v>
      </c>
      <c r="B131" s="80" t="s">
        <v>922</v>
      </c>
      <c r="C131" s="95"/>
      <c r="D131" s="92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  <c r="AU131" s="106"/>
      <c r="AV131" s="106"/>
      <c r="AW131" s="106"/>
      <c r="AX131" s="106"/>
      <c r="AY131" s="106"/>
      <c r="AZ131" s="106"/>
      <c r="BA131" s="106"/>
      <c r="BB131" s="106"/>
      <c r="BC131" s="106"/>
      <c r="BD131" s="106"/>
      <c r="BE131" s="106"/>
      <c r="BF131" s="106"/>
      <c r="BG131" s="106"/>
      <c r="BH131" s="92"/>
    </row>
    <row r="132" spans="1:60" hidden="1" x14ac:dyDescent="0.2">
      <c r="A132" s="77" t="s">
        <v>737</v>
      </c>
      <c r="B132" s="80" t="s">
        <v>922</v>
      </c>
      <c r="C132" s="95"/>
      <c r="D132" s="92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  <c r="AU132" s="106"/>
      <c r="AV132" s="106"/>
      <c r="AW132" s="106"/>
      <c r="AX132" s="106"/>
      <c r="AY132" s="106"/>
      <c r="AZ132" s="106"/>
      <c r="BA132" s="106"/>
      <c r="BB132" s="106"/>
      <c r="BC132" s="106"/>
      <c r="BD132" s="106"/>
      <c r="BE132" s="106"/>
      <c r="BF132" s="106"/>
      <c r="BG132" s="106"/>
      <c r="BH132" s="92"/>
    </row>
    <row r="133" spans="1:60" hidden="1" x14ac:dyDescent="0.2">
      <c r="A133" s="77" t="s">
        <v>85</v>
      </c>
      <c r="B133" s="78" t="s">
        <v>85</v>
      </c>
      <c r="C133" s="95"/>
      <c r="D133" s="92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  <c r="AU133" s="106"/>
      <c r="AV133" s="106"/>
      <c r="AW133" s="106"/>
      <c r="AX133" s="106"/>
      <c r="AY133" s="106"/>
      <c r="AZ133" s="106"/>
      <c r="BA133" s="106"/>
      <c r="BB133" s="106"/>
      <c r="BC133" s="106"/>
      <c r="BD133" s="106"/>
      <c r="BE133" s="106"/>
      <c r="BF133" s="106"/>
      <c r="BG133" s="106"/>
      <c r="BH133" s="92"/>
    </row>
    <row r="134" spans="1:60" ht="32.450000000000003" hidden="1" customHeight="1" x14ac:dyDescent="0.2">
      <c r="A134" s="83" t="s">
        <v>11</v>
      </c>
      <c r="B134" s="84" t="s">
        <v>12</v>
      </c>
      <c r="C134" s="84"/>
      <c r="D134" s="84"/>
      <c r="E134" s="84">
        <f t="shared" ref="E134:R134" si="43">SUM(E135:E137)</f>
        <v>0</v>
      </c>
      <c r="F134" s="84">
        <f t="shared" si="43"/>
        <v>0</v>
      </c>
      <c r="G134" s="84">
        <f t="shared" si="43"/>
        <v>0</v>
      </c>
      <c r="H134" s="84">
        <f t="shared" si="43"/>
        <v>0</v>
      </c>
      <c r="I134" s="84">
        <f t="shared" si="43"/>
        <v>0</v>
      </c>
      <c r="J134" s="84">
        <f t="shared" si="43"/>
        <v>0</v>
      </c>
      <c r="K134" s="84">
        <f t="shared" si="43"/>
        <v>0</v>
      </c>
      <c r="L134" s="84">
        <f t="shared" si="43"/>
        <v>0</v>
      </c>
      <c r="M134" s="84">
        <f t="shared" si="43"/>
        <v>0</v>
      </c>
      <c r="N134" s="84">
        <f t="shared" si="43"/>
        <v>0</v>
      </c>
      <c r="O134" s="84">
        <f t="shared" si="43"/>
        <v>0</v>
      </c>
      <c r="P134" s="84">
        <f t="shared" si="43"/>
        <v>0</v>
      </c>
      <c r="Q134" s="84">
        <f t="shared" si="43"/>
        <v>0</v>
      </c>
      <c r="R134" s="84">
        <f t="shared" si="43"/>
        <v>0</v>
      </c>
      <c r="S134" s="84">
        <f t="shared" ref="S134:BG134" si="44">SUM(S135:S137)</f>
        <v>0</v>
      </c>
      <c r="T134" s="84">
        <f t="shared" si="44"/>
        <v>0</v>
      </c>
      <c r="U134" s="84">
        <f t="shared" si="44"/>
        <v>0</v>
      </c>
      <c r="V134" s="84">
        <f t="shared" si="44"/>
        <v>0</v>
      </c>
      <c r="W134" s="84">
        <f t="shared" si="44"/>
        <v>0</v>
      </c>
      <c r="X134" s="84">
        <f t="shared" si="44"/>
        <v>0</v>
      </c>
      <c r="Y134" s="84">
        <f t="shared" si="44"/>
        <v>0</v>
      </c>
      <c r="Z134" s="84">
        <f t="shared" si="44"/>
        <v>0</v>
      </c>
      <c r="AA134" s="84">
        <f t="shared" si="44"/>
        <v>0</v>
      </c>
      <c r="AB134" s="84">
        <f t="shared" si="44"/>
        <v>0</v>
      </c>
      <c r="AC134" s="84">
        <f t="shared" si="44"/>
        <v>0</v>
      </c>
      <c r="AD134" s="84">
        <f t="shared" si="44"/>
        <v>0</v>
      </c>
      <c r="AE134" s="84">
        <f t="shared" si="44"/>
        <v>0</v>
      </c>
      <c r="AF134" s="84">
        <f t="shared" si="44"/>
        <v>0</v>
      </c>
      <c r="AG134" s="84">
        <f t="shared" si="44"/>
        <v>0</v>
      </c>
      <c r="AH134" s="84">
        <f t="shared" si="44"/>
        <v>0</v>
      </c>
      <c r="AI134" s="84">
        <f t="shared" si="44"/>
        <v>0</v>
      </c>
      <c r="AJ134" s="84">
        <f t="shared" si="44"/>
        <v>0</v>
      </c>
      <c r="AK134" s="84">
        <f t="shared" si="44"/>
        <v>0</v>
      </c>
      <c r="AL134" s="84">
        <f t="shared" si="44"/>
        <v>0</v>
      </c>
      <c r="AM134" s="84">
        <f t="shared" si="44"/>
        <v>0</v>
      </c>
      <c r="AN134" s="84">
        <f t="shared" si="44"/>
        <v>0</v>
      </c>
      <c r="AO134" s="84">
        <f t="shared" si="44"/>
        <v>0</v>
      </c>
      <c r="AP134" s="84">
        <f t="shared" si="44"/>
        <v>0</v>
      </c>
      <c r="AQ134" s="84">
        <f t="shared" si="44"/>
        <v>0</v>
      </c>
      <c r="AR134" s="84">
        <f t="shared" si="44"/>
        <v>0</v>
      </c>
      <c r="AS134" s="84">
        <f t="shared" si="44"/>
        <v>0</v>
      </c>
      <c r="AT134" s="84">
        <f t="shared" si="44"/>
        <v>0</v>
      </c>
      <c r="AU134" s="84">
        <f t="shared" si="44"/>
        <v>0</v>
      </c>
      <c r="AV134" s="84">
        <f t="shared" si="44"/>
        <v>0</v>
      </c>
      <c r="AW134" s="84">
        <f t="shared" si="44"/>
        <v>0</v>
      </c>
      <c r="AX134" s="84">
        <f t="shared" si="44"/>
        <v>0</v>
      </c>
      <c r="AY134" s="84">
        <f t="shared" si="44"/>
        <v>0</v>
      </c>
      <c r="AZ134" s="84">
        <f t="shared" si="44"/>
        <v>0</v>
      </c>
      <c r="BA134" s="84">
        <f t="shared" si="44"/>
        <v>0</v>
      </c>
      <c r="BB134" s="84">
        <f t="shared" si="44"/>
        <v>0</v>
      </c>
      <c r="BC134" s="84">
        <f t="shared" si="44"/>
        <v>0</v>
      </c>
      <c r="BD134" s="84">
        <f t="shared" si="44"/>
        <v>0</v>
      </c>
      <c r="BE134" s="84">
        <f t="shared" si="44"/>
        <v>0</v>
      </c>
      <c r="BF134" s="84">
        <f t="shared" si="44"/>
        <v>0</v>
      </c>
      <c r="BG134" s="84">
        <f t="shared" si="44"/>
        <v>0</v>
      </c>
      <c r="BH134" s="84"/>
    </row>
    <row r="135" spans="1:60" hidden="1" x14ac:dyDescent="0.2">
      <c r="A135" s="77" t="s">
        <v>11</v>
      </c>
      <c r="B135" s="80" t="s">
        <v>922</v>
      </c>
      <c r="C135" s="95"/>
      <c r="D135" s="92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  <c r="AU135" s="106"/>
      <c r="AV135" s="106"/>
      <c r="AW135" s="106"/>
      <c r="AX135" s="106"/>
      <c r="AY135" s="106"/>
      <c r="AZ135" s="106"/>
      <c r="BA135" s="106"/>
      <c r="BB135" s="106"/>
      <c r="BC135" s="106"/>
      <c r="BD135" s="106"/>
      <c r="BE135" s="106"/>
      <c r="BF135" s="106"/>
      <c r="BG135" s="106"/>
      <c r="BH135" s="92"/>
    </row>
    <row r="136" spans="1:60" hidden="1" x14ac:dyDescent="0.2">
      <c r="A136" s="77" t="s">
        <v>11</v>
      </c>
      <c r="B136" s="80" t="s">
        <v>922</v>
      </c>
      <c r="C136" s="95"/>
      <c r="D136" s="92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/>
      <c r="BF136" s="106"/>
      <c r="BG136" s="106"/>
      <c r="BH136" s="92"/>
    </row>
    <row r="137" spans="1:60" hidden="1" x14ac:dyDescent="0.2">
      <c r="A137" s="77" t="s">
        <v>85</v>
      </c>
      <c r="B137" s="78" t="s">
        <v>85</v>
      </c>
      <c r="C137" s="95"/>
      <c r="D137" s="92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  <c r="AU137" s="106"/>
      <c r="AV137" s="106"/>
      <c r="AW137" s="106"/>
      <c r="AX137" s="106"/>
      <c r="AY137" s="106"/>
      <c r="AZ137" s="106"/>
      <c r="BA137" s="106"/>
      <c r="BB137" s="106"/>
      <c r="BC137" s="106"/>
      <c r="BD137" s="106"/>
      <c r="BE137" s="106"/>
      <c r="BF137" s="106"/>
      <c r="BG137" s="106"/>
      <c r="BH137" s="92"/>
    </row>
    <row r="138" spans="1:60" ht="37.9" customHeight="1" x14ac:dyDescent="0.2">
      <c r="A138" s="81" t="s">
        <v>13</v>
      </c>
      <c r="B138" s="82" t="s">
        <v>14</v>
      </c>
      <c r="C138" s="82"/>
      <c r="D138" s="82"/>
      <c r="E138" s="82">
        <f t="shared" ref="E138:R138" si="45">E139+E143</f>
        <v>0</v>
      </c>
      <c r="F138" s="82">
        <f t="shared" si="45"/>
        <v>0</v>
      </c>
      <c r="G138" s="82">
        <f t="shared" si="45"/>
        <v>0</v>
      </c>
      <c r="H138" s="82">
        <f t="shared" si="45"/>
        <v>0</v>
      </c>
      <c r="I138" s="82">
        <f t="shared" si="45"/>
        <v>0</v>
      </c>
      <c r="J138" s="82">
        <f t="shared" si="45"/>
        <v>0</v>
      </c>
      <c r="K138" s="82">
        <f t="shared" si="45"/>
        <v>0</v>
      </c>
      <c r="L138" s="82">
        <f t="shared" si="45"/>
        <v>0</v>
      </c>
      <c r="M138" s="82">
        <f t="shared" si="45"/>
        <v>0</v>
      </c>
      <c r="N138" s="82">
        <f t="shared" si="45"/>
        <v>0</v>
      </c>
      <c r="O138" s="82">
        <f t="shared" si="45"/>
        <v>0</v>
      </c>
      <c r="P138" s="82">
        <f t="shared" si="45"/>
        <v>0</v>
      </c>
      <c r="Q138" s="82">
        <f t="shared" si="45"/>
        <v>0</v>
      </c>
      <c r="R138" s="82">
        <f t="shared" si="45"/>
        <v>0</v>
      </c>
      <c r="S138" s="82">
        <f t="shared" ref="S138:BG138" si="46">S139+S143</f>
        <v>0</v>
      </c>
      <c r="T138" s="82">
        <f t="shared" si="46"/>
        <v>0</v>
      </c>
      <c r="U138" s="82">
        <f t="shared" si="46"/>
        <v>0</v>
      </c>
      <c r="V138" s="82">
        <f t="shared" si="46"/>
        <v>0</v>
      </c>
      <c r="W138" s="82">
        <f t="shared" si="46"/>
        <v>0</v>
      </c>
      <c r="X138" s="82">
        <f t="shared" si="46"/>
        <v>0</v>
      </c>
      <c r="Y138" s="82">
        <f t="shared" si="46"/>
        <v>0</v>
      </c>
      <c r="Z138" s="82">
        <f t="shared" si="46"/>
        <v>0</v>
      </c>
      <c r="AA138" s="82">
        <f t="shared" si="46"/>
        <v>0</v>
      </c>
      <c r="AB138" s="82">
        <f t="shared" si="46"/>
        <v>0</v>
      </c>
      <c r="AC138" s="82">
        <f t="shared" si="46"/>
        <v>0</v>
      </c>
      <c r="AD138" s="82">
        <f t="shared" si="46"/>
        <v>0</v>
      </c>
      <c r="AE138" s="82">
        <f t="shared" si="46"/>
        <v>0</v>
      </c>
      <c r="AF138" s="82">
        <f t="shared" si="46"/>
        <v>0</v>
      </c>
      <c r="AG138" s="82">
        <f t="shared" si="46"/>
        <v>0</v>
      </c>
      <c r="AH138" s="82">
        <f t="shared" si="46"/>
        <v>0</v>
      </c>
      <c r="AI138" s="82">
        <f t="shared" si="46"/>
        <v>0</v>
      </c>
      <c r="AJ138" s="82">
        <f t="shared" si="46"/>
        <v>0</v>
      </c>
      <c r="AK138" s="82">
        <f t="shared" si="46"/>
        <v>0</v>
      </c>
      <c r="AL138" s="82">
        <f t="shared" si="46"/>
        <v>0</v>
      </c>
      <c r="AM138" s="82">
        <f t="shared" si="46"/>
        <v>0</v>
      </c>
      <c r="AN138" s="82">
        <f t="shared" si="46"/>
        <v>0</v>
      </c>
      <c r="AO138" s="82">
        <f t="shared" si="46"/>
        <v>0</v>
      </c>
      <c r="AP138" s="82">
        <f t="shared" si="46"/>
        <v>0</v>
      </c>
      <c r="AQ138" s="82">
        <f t="shared" si="46"/>
        <v>0</v>
      </c>
      <c r="AR138" s="82">
        <f t="shared" si="46"/>
        <v>0</v>
      </c>
      <c r="AS138" s="82">
        <f t="shared" si="46"/>
        <v>0</v>
      </c>
      <c r="AT138" s="82">
        <f t="shared" si="46"/>
        <v>0</v>
      </c>
      <c r="AU138" s="82">
        <f t="shared" si="46"/>
        <v>0</v>
      </c>
      <c r="AV138" s="82">
        <f t="shared" si="46"/>
        <v>0</v>
      </c>
      <c r="AW138" s="82">
        <f t="shared" si="46"/>
        <v>0</v>
      </c>
      <c r="AX138" s="82">
        <f t="shared" si="46"/>
        <v>0</v>
      </c>
      <c r="AY138" s="82">
        <f t="shared" si="46"/>
        <v>0</v>
      </c>
      <c r="AZ138" s="82">
        <f t="shared" si="46"/>
        <v>0</v>
      </c>
      <c r="BA138" s="82">
        <f t="shared" si="46"/>
        <v>0</v>
      </c>
      <c r="BB138" s="82">
        <f t="shared" si="46"/>
        <v>0</v>
      </c>
      <c r="BC138" s="82">
        <f t="shared" si="46"/>
        <v>0</v>
      </c>
      <c r="BD138" s="82">
        <f t="shared" si="46"/>
        <v>0</v>
      </c>
      <c r="BE138" s="82">
        <f t="shared" si="46"/>
        <v>0</v>
      </c>
      <c r="BF138" s="82">
        <f t="shared" si="46"/>
        <v>0</v>
      </c>
      <c r="BG138" s="82">
        <f t="shared" si="46"/>
        <v>0</v>
      </c>
      <c r="BH138" s="82"/>
    </row>
    <row r="139" spans="1:60" ht="36.6" hidden="1" customHeight="1" x14ac:dyDescent="0.2">
      <c r="A139" s="83" t="s">
        <v>15</v>
      </c>
      <c r="B139" s="84" t="s">
        <v>16</v>
      </c>
      <c r="C139" s="84"/>
      <c r="D139" s="84"/>
      <c r="E139" s="84">
        <f t="shared" ref="E139:R139" si="47">SUM(E140:E142)</f>
        <v>0</v>
      </c>
      <c r="F139" s="84">
        <f t="shared" si="47"/>
        <v>0</v>
      </c>
      <c r="G139" s="84">
        <f t="shared" si="47"/>
        <v>0</v>
      </c>
      <c r="H139" s="84">
        <f t="shared" si="47"/>
        <v>0</v>
      </c>
      <c r="I139" s="84">
        <f t="shared" si="47"/>
        <v>0</v>
      </c>
      <c r="J139" s="84">
        <f t="shared" si="47"/>
        <v>0</v>
      </c>
      <c r="K139" s="84">
        <f t="shared" si="47"/>
        <v>0</v>
      </c>
      <c r="L139" s="84">
        <f t="shared" si="47"/>
        <v>0</v>
      </c>
      <c r="M139" s="84">
        <f t="shared" si="47"/>
        <v>0</v>
      </c>
      <c r="N139" s="84">
        <f t="shared" si="47"/>
        <v>0</v>
      </c>
      <c r="O139" s="84">
        <f t="shared" si="47"/>
        <v>0</v>
      </c>
      <c r="P139" s="84">
        <f t="shared" si="47"/>
        <v>0</v>
      </c>
      <c r="Q139" s="84">
        <f t="shared" si="47"/>
        <v>0</v>
      </c>
      <c r="R139" s="84">
        <f t="shared" si="47"/>
        <v>0</v>
      </c>
      <c r="S139" s="84">
        <f t="shared" ref="S139:BG139" si="48">SUM(S140:S142)</f>
        <v>0</v>
      </c>
      <c r="T139" s="84">
        <f t="shared" si="48"/>
        <v>0</v>
      </c>
      <c r="U139" s="84">
        <f t="shared" si="48"/>
        <v>0</v>
      </c>
      <c r="V139" s="84">
        <f t="shared" si="48"/>
        <v>0</v>
      </c>
      <c r="W139" s="84">
        <f t="shared" si="48"/>
        <v>0</v>
      </c>
      <c r="X139" s="84">
        <f t="shared" si="48"/>
        <v>0</v>
      </c>
      <c r="Y139" s="84">
        <f t="shared" si="48"/>
        <v>0</v>
      </c>
      <c r="Z139" s="84">
        <f t="shared" si="48"/>
        <v>0</v>
      </c>
      <c r="AA139" s="84">
        <f t="shared" si="48"/>
        <v>0</v>
      </c>
      <c r="AB139" s="84">
        <f t="shared" si="48"/>
        <v>0</v>
      </c>
      <c r="AC139" s="84">
        <f t="shared" si="48"/>
        <v>0</v>
      </c>
      <c r="AD139" s="84">
        <f t="shared" si="48"/>
        <v>0</v>
      </c>
      <c r="AE139" s="84">
        <f t="shared" si="48"/>
        <v>0</v>
      </c>
      <c r="AF139" s="84">
        <f t="shared" si="48"/>
        <v>0</v>
      </c>
      <c r="AG139" s="84">
        <f t="shared" si="48"/>
        <v>0</v>
      </c>
      <c r="AH139" s="84">
        <f t="shared" si="48"/>
        <v>0</v>
      </c>
      <c r="AI139" s="84">
        <f t="shared" si="48"/>
        <v>0</v>
      </c>
      <c r="AJ139" s="84">
        <f t="shared" si="48"/>
        <v>0</v>
      </c>
      <c r="AK139" s="84">
        <f t="shared" si="48"/>
        <v>0</v>
      </c>
      <c r="AL139" s="84">
        <f t="shared" si="48"/>
        <v>0</v>
      </c>
      <c r="AM139" s="84">
        <f t="shared" si="48"/>
        <v>0</v>
      </c>
      <c r="AN139" s="84">
        <f t="shared" si="48"/>
        <v>0</v>
      </c>
      <c r="AO139" s="84">
        <f t="shared" si="48"/>
        <v>0</v>
      </c>
      <c r="AP139" s="84">
        <f t="shared" si="48"/>
        <v>0</v>
      </c>
      <c r="AQ139" s="84">
        <f t="shared" si="48"/>
        <v>0</v>
      </c>
      <c r="AR139" s="84">
        <f t="shared" si="48"/>
        <v>0</v>
      </c>
      <c r="AS139" s="84">
        <f t="shared" si="48"/>
        <v>0</v>
      </c>
      <c r="AT139" s="84">
        <f t="shared" si="48"/>
        <v>0</v>
      </c>
      <c r="AU139" s="84">
        <f t="shared" si="48"/>
        <v>0</v>
      </c>
      <c r="AV139" s="84">
        <f t="shared" si="48"/>
        <v>0</v>
      </c>
      <c r="AW139" s="84">
        <f t="shared" si="48"/>
        <v>0</v>
      </c>
      <c r="AX139" s="84">
        <f t="shared" si="48"/>
        <v>0</v>
      </c>
      <c r="AY139" s="84">
        <f t="shared" si="48"/>
        <v>0</v>
      </c>
      <c r="AZ139" s="84">
        <f t="shared" si="48"/>
        <v>0</v>
      </c>
      <c r="BA139" s="84">
        <f t="shared" si="48"/>
        <v>0</v>
      </c>
      <c r="BB139" s="84">
        <f t="shared" si="48"/>
        <v>0</v>
      </c>
      <c r="BC139" s="84">
        <f t="shared" si="48"/>
        <v>0</v>
      </c>
      <c r="BD139" s="84">
        <f t="shared" si="48"/>
        <v>0</v>
      </c>
      <c r="BE139" s="84">
        <f t="shared" si="48"/>
        <v>0</v>
      </c>
      <c r="BF139" s="84">
        <f t="shared" si="48"/>
        <v>0</v>
      </c>
      <c r="BG139" s="84">
        <f t="shared" si="48"/>
        <v>0</v>
      </c>
      <c r="BH139" s="84"/>
    </row>
    <row r="140" spans="1:60" hidden="1" x14ac:dyDescent="0.2">
      <c r="A140" s="77" t="s">
        <v>15</v>
      </c>
      <c r="B140" s="80" t="s">
        <v>922</v>
      </c>
      <c r="C140" s="95"/>
      <c r="D140" s="92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92"/>
    </row>
    <row r="141" spans="1:60" hidden="1" x14ac:dyDescent="0.2">
      <c r="A141" s="77" t="s">
        <v>15</v>
      </c>
      <c r="B141" s="80" t="s">
        <v>922</v>
      </c>
      <c r="C141" s="95"/>
      <c r="D141" s="92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/>
      <c r="AQ141" s="106"/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92"/>
    </row>
    <row r="142" spans="1:60" hidden="1" x14ac:dyDescent="0.2">
      <c r="A142" s="77" t="s">
        <v>85</v>
      </c>
      <c r="B142" s="78" t="s">
        <v>85</v>
      </c>
      <c r="C142" s="95"/>
      <c r="D142" s="92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  <c r="AK142" s="106"/>
      <c r="AL142" s="106"/>
      <c r="AM142" s="106"/>
      <c r="AN142" s="106"/>
      <c r="AO142" s="106"/>
      <c r="AP142" s="106"/>
      <c r="AQ142" s="106"/>
      <c r="AR142" s="106"/>
      <c r="AS142" s="106"/>
      <c r="AT142" s="106"/>
      <c r="AU142" s="106"/>
      <c r="AV142" s="106"/>
      <c r="AW142" s="106"/>
      <c r="AX142" s="106"/>
      <c r="AY142" s="106"/>
      <c r="AZ142" s="106"/>
      <c r="BA142" s="106"/>
      <c r="BB142" s="106"/>
      <c r="BC142" s="106"/>
      <c r="BD142" s="106"/>
      <c r="BE142" s="106"/>
      <c r="BF142" s="106"/>
      <c r="BG142" s="106"/>
      <c r="BH142" s="92"/>
    </row>
    <row r="143" spans="1:60" ht="42.6" hidden="1" customHeight="1" x14ac:dyDescent="0.2">
      <c r="A143" s="83" t="s">
        <v>17</v>
      </c>
      <c r="B143" s="84" t="s">
        <v>18</v>
      </c>
      <c r="C143" s="84"/>
      <c r="D143" s="84"/>
      <c r="E143" s="84">
        <f t="shared" ref="E143:R143" si="49">SUM(E144:E146)</f>
        <v>0</v>
      </c>
      <c r="F143" s="84">
        <f t="shared" si="49"/>
        <v>0</v>
      </c>
      <c r="G143" s="84">
        <f t="shared" si="49"/>
        <v>0</v>
      </c>
      <c r="H143" s="84">
        <f t="shared" si="49"/>
        <v>0</v>
      </c>
      <c r="I143" s="84">
        <f t="shared" si="49"/>
        <v>0</v>
      </c>
      <c r="J143" s="84">
        <f t="shared" si="49"/>
        <v>0</v>
      </c>
      <c r="K143" s="84">
        <f t="shared" si="49"/>
        <v>0</v>
      </c>
      <c r="L143" s="84">
        <f t="shared" si="49"/>
        <v>0</v>
      </c>
      <c r="M143" s="84">
        <f t="shared" si="49"/>
        <v>0</v>
      </c>
      <c r="N143" s="84">
        <f t="shared" si="49"/>
        <v>0</v>
      </c>
      <c r="O143" s="84">
        <f t="shared" si="49"/>
        <v>0</v>
      </c>
      <c r="P143" s="84">
        <f t="shared" si="49"/>
        <v>0</v>
      </c>
      <c r="Q143" s="84">
        <f t="shared" si="49"/>
        <v>0</v>
      </c>
      <c r="R143" s="84">
        <f t="shared" si="49"/>
        <v>0</v>
      </c>
      <c r="S143" s="84">
        <f t="shared" ref="S143:BG143" si="50">SUM(S144:S146)</f>
        <v>0</v>
      </c>
      <c r="T143" s="84">
        <f t="shared" si="50"/>
        <v>0</v>
      </c>
      <c r="U143" s="84">
        <f t="shared" si="50"/>
        <v>0</v>
      </c>
      <c r="V143" s="84">
        <f t="shared" si="50"/>
        <v>0</v>
      </c>
      <c r="W143" s="84">
        <f t="shared" si="50"/>
        <v>0</v>
      </c>
      <c r="X143" s="84">
        <f t="shared" si="50"/>
        <v>0</v>
      </c>
      <c r="Y143" s="84">
        <f t="shared" si="50"/>
        <v>0</v>
      </c>
      <c r="Z143" s="84">
        <f t="shared" si="50"/>
        <v>0</v>
      </c>
      <c r="AA143" s="84">
        <f t="shared" si="50"/>
        <v>0</v>
      </c>
      <c r="AB143" s="84">
        <f t="shared" si="50"/>
        <v>0</v>
      </c>
      <c r="AC143" s="84">
        <f t="shared" si="50"/>
        <v>0</v>
      </c>
      <c r="AD143" s="84">
        <f t="shared" si="50"/>
        <v>0</v>
      </c>
      <c r="AE143" s="84">
        <f t="shared" si="50"/>
        <v>0</v>
      </c>
      <c r="AF143" s="84">
        <f t="shared" si="50"/>
        <v>0</v>
      </c>
      <c r="AG143" s="84">
        <f t="shared" si="50"/>
        <v>0</v>
      </c>
      <c r="AH143" s="84">
        <f t="shared" si="50"/>
        <v>0</v>
      </c>
      <c r="AI143" s="84">
        <f t="shared" si="50"/>
        <v>0</v>
      </c>
      <c r="AJ143" s="84">
        <f t="shared" si="50"/>
        <v>0</v>
      </c>
      <c r="AK143" s="84">
        <f t="shared" si="50"/>
        <v>0</v>
      </c>
      <c r="AL143" s="84">
        <f t="shared" si="50"/>
        <v>0</v>
      </c>
      <c r="AM143" s="84">
        <f t="shared" si="50"/>
        <v>0</v>
      </c>
      <c r="AN143" s="84">
        <f t="shared" si="50"/>
        <v>0</v>
      </c>
      <c r="AO143" s="84">
        <f t="shared" si="50"/>
        <v>0</v>
      </c>
      <c r="AP143" s="84">
        <f t="shared" si="50"/>
        <v>0</v>
      </c>
      <c r="AQ143" s="84">
        <f t="shared" si="50"/>
        <v>0</v>
      </c>
      <c r="AR143" s="84">
        <f t="shared" si="50"/>
        <v>0</v>
      </c>
      <c r="AS143" s="84">
        <f t="shared" si="50"/>
        <v>0</v>
      </c>
      <c r="AT143" s="84">
        <f t="shared" si="50"/>
        <v>0</v>
      </c>
      <c r="AU143" s="84">
        <f t="shared" si="50"/>
        <v>0</v>
      </c>
      <c r="AV143" s="84">
        <f t="shared" si="50"/>
        <v>0</v>
      </c>
      <c r="AW143" s="84">
        <f t="shared" si="50"/>
        <v>0</v>
      </c>
      <c r="AX143" s="84">
        <f t="shared" si="50"/>
        <v>0</v>
      </c>
      <c r="AY143" s="84">
        <f t="shared" si="50"/>
        <v>0</v>
      </c>
      <c r="AZ143" s="84">
        <f t="shared" si="50"/>
        <v>0</v>
      </c>
      <c r="BA143" s="84">
        <f t="shared" si="50"/>
        <v>0</v>
      </c>
      <c r="BB143" s="84">
        <f t="shared" si="50"/>
        <v>0</v>
      </c>
      <c r="BC143" s="84">
        <f t="shared" si="50"/>
        <v>0</v>
      </c>
      <c r="BD143" s="84">
        <f t="shared" si="50"/>
        <v>0</v>
      </c>
      <c r="BE143" s="84">
        <f t="shared" si="50"/>
        <v>0</v>
      </c>
      <c r="BF143" s="84">
        <f t="shared" si="50"/>
        <v>0</v>
      </c>
      <c r="BG143" s="84">
        <f t="shared" si="50"/>
        <v>0</v>
      </c>
      <c r="BH143" s="84"/>
    </row>
    <row r="144" spans="1:60" hidden="1" x14ac:dyDescent="0.2">
      <c r="A144" s="77" t="s">
        <v>17</v>
      </c>
      <c r="B144" s="80" t="s">
        <v>922</v>
      </c>
      <c r="C144" s="95"/>
      <c r="D144" s="92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  <c r="AI144" s="106"/>
      <c r="AJ144" s="106"/>
      <c r="AK144" s="106"/>
      <c r="AL144" s="106"/>
      <c r="AM144" s="106"/>
      <c r="AN144" s="106"/>
      <c r="AO144" s="106"/>
      <c r="AP144" s="106"/>
      <c r="AQ144" s="106"/>
      <c r="AR144" s="106"/>
      <c r="AS144" s="106"/>
      <c r="AT144" s="106"/>
      <c r="AU144" s="106"/>
      <c r="AV144" s="106"/>
      <c r="AW144" s="106"/>
      <c r="AX144" s="106"/>
      <c r="AY144" s="106"/>
      <c r="AZ144" s="106"/>
      <c r="BA144" s="106"/>
      <c r="BB144" s="106"/>
      <c r="BC144" s="106"/>
      <c r="BD144" s="106"/>
      <c r="BE144" s="106"/>
      <c r="BF144" s="106"/>
      <c r="BG144" s="106"/>
      <c r="BH144" s="92"/>
    </row>
    <row r="145" spans="1:60" hidden="1" x14ac:dyDescent="0.2">
      <c r="A145" s="77" t="s">
        <v>17</v>
      </c>
      <c r="B145" s="80" t="s">
        <v>922</v>
      </c>
      <c r="C145" s="95"/>
      <c r="D145" s="92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6"/>
      <c r="AR145" s="106"/>
      <c r="AS145" s="106"/>
      <c r="AT145" s="106"/>
      <c r="AU145" s="106"/>
      <c r="AV145" s="106"/>
      <c r="AW145" s="106"/>
      <c r="AX145" s="106"/>
      <c r="AY145" s="106"/>
      <c r="AZ145" s="106"/>
      <c r="BA145" s="106"/>
      <c r="BB145" s="106"/>
      <c r="BC145" s="106"/>
      <c r="BD145" s="106"/>
      <c r="BE145" s="106"/>
      <c r="BF145" s="106"/>
      <c r="BG145" s="106"/>
      <c r="BH145" s="92"/>
    </row>
    <row r="146" spans="1:60" hidden="1" x14ac:dyDescent="0.2">
      <c r="A146" s="77" t="s">
        <v>85</v>
      </c>
      <c r="B146" s="78" t="s">
        <v>85</v>
      </c>
      <c r="C146" s="95"/>
      <c r="D146" s="92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N146" s="106"/>
      <c r="AO146" s="106"/>
      <c r="AP146" s="106"/>
      <c r="AQ146" s="106"/>
      <c r="AR146" s="106"/>
      <c r="AS146" s="106"/>
      <c r="AT146" s="106"/>
      <c r="AU146" s="106"/>
      <c r="AV146" s="106"/>
      <c r="AW146" s="106"/>
      <c r="AX146" s="106"/>
      <c r="AY146" s="106"/>
      <c r="AZ146" s="106"/>
      <c r="BA146" s="106"/>
      <c r="BB146" s="106"/>
      <c r="BC146" s="106"/>
      <c r="BD146" s="106"/>
      <c r="BE146" s="106"/>
      <c r="BF146" s="106"/>
      <c r="BG146" s="106"/>
      <c r="BH146" s="92"/>
    </row>
    <row r="147" spans="1:60" ht="54" customHeight="1" x14ac:dyDescent="0.2">
      <c r="A147" s="188" t="s">
        <v>144</v>
      </c>
      <c r="B147" s="184" t="s">
        <v>19</v>
      </c>
      <c r="C147" s="191"/>
      <c r="D147" s="186"/>
      <c r="E147" s="187">
        <f t="shared" ref="E147:R147" si="51">E148+E152</f>
        <v>0</v>
      </c>
      <c r="F147" s="187">
        <f t="shared" si="51"/>
        <v>0</v>
      </c>
      <c r="G147" s="187">
        <f t="shared" si="51"/>
        <v>0</v>
      </c>
      <c r="H147" s="187">
        <f t="shared" si="51"/>
        <v>0</v>
      </c>
      <c r="I147" s="187">
        <f t="shared" si="51"/>
        <v>0</v>
      </c>
      <c r="J147" s="187">
        <f t="shared" si="51"/>
        <v>0</v>
      </c>
      <c r="K147" s="187">
        <f t="shared" si="51"/>
        <v>0</v>
      </c>
      <c r="L147" s="187">
        <f t="shared" si="51"/>
        <v>0</v>
      </c>
      <c r="M147" s="187">
        <f t="shared" si="51"/>
        <v>0</v>
      </c>
      <c r="N147" s="187">
        <f t="shared" si="51"/>
        <v>0</v>
      </c>
      <c r="O147" s="187">
        <f t="shared" si="51"/>
        <v>0</v>
      </c>
      <c r="P147" s="187">
        <f t="shared" si="51"/>
        <v>0</v>
      </c>
      <c r="Q147" s="187">
        <f t="shared" si="51"/>
        <v>0</v>
      </c>
      <c r="R147" s="187">
        <f t="shared" si="51"/>
        <v>0</v>
      </c>
      <c r="S147" s="187">
        <f t="shared" ref="S147:BG147" si="52">S148+S152</f>
        <v>0</v>
      </c>
      <c r="T147" s="187">
        <f t="shared" si="52"/>
        <v>0</v>
      </c>
      <c r="U147" s="187">
        <f t="shared" si="52"/>
        <v>0</v>
      </c>
      <c r="V147" s="187">
        <f t="shared" si="52"/>
        <v>0</v>
      </c>
      <c r="W147" s="187">
        <f t="shared" si="52"/>
        <v>0</v>
      </c>
      <c r="X147" s="187">
        <f t="shared" si="52"/>
        <v>0</v>
      </c>
      <c r="Y147" s="187">
        <f t="shared" si="52"/>
        <v>0</v>
      </c>
      <c r="Z147" s="187">
        <f t="shared" si="52"/>
        <v>0</v>
      </c>
      <c r="AA147" s="187">
        <f t="shared" si="52"/>
        <v>0</v>
      </c>
      <c r="AB147" s="187">
        <f t="shared" si="52"/>
        <v>0</v>
      </c>
      <c r="AC147" s="187">
        <f t="shared" si="52"/>
        <v>0</v>
      </c>
      <c r="AD147" s="187">
        <f t="shared" si="52"/>
        <v>0</v>
      </c>
      <c r="AE147" s="187">
        <f t="shared" si="52"/>
        <v>0</v>
      </c>
      <c r="AF147" s="187">
        <f t="shared" si="52"/>
        <v>0</v>
      </c>
      <c r="AG147" s="187">
        <f t="shared" si="52"/>
        <v>0</v>
      </c>
      <c r="AH147" s="187">
        <f t="shared" si="52"/>
        <v>0</v>
      </c>
      <c r="AI147" s="187">
        <f t="shared" si="52"/>
        <v>0</v>
      </c>
      <c r="AJ147" s="187">
        <f t="shared" si="52"/>
        <v>0</v>
      </c>
      <c r="AK147" s="187">
        <f t="shared" si="52"/>
        <v>0</v>
      </c>
      <c r="AL147" s="187">
        <f t="shared" si="52"/>
        <v>0</v>
      </c>
      <c r="AM147" s="187">
        <f t="shared" si="52"/>
        <v>0</v>
      </c>
      <c r="AN147" s="187">
        <f t="shared" si="52"/>
        <v>0</v>
      </c>
      <c r="AO147" s="187">
        <f t="shared" si="52"/>
        <v>0</v>
      </c>
      <c r="AP147" s="187">
        <f t="shared" si="52"/>
        <v>0</v>
      </c>
      <c r="AQ147" s="187">
        <f t="shared" si="52"/>
        <v>0</v>
      </c>
      <c r="AR147" s="187">
        <f t="shared" si="52"/>
        <v>0</v>
      </c>
      <c r="AS147" s="187">
        <f t="shared" si="52"/>
        <v>0</v>
      </c>
      <c r="AT147" s="187">
        <f t="shared" si="52"/>
        <v>0</v>
      </c>
      <c r="AU147" s="187">
        <f t="shared" si="52"/>
        <v>0</v>
      </c>
      <c r="AV147" s="187">
        <f t="shared" si="52"/>
        <v>0</v>
      </c>
      <c r="AW147" s="187">
        <f t="shared" si="52"/>
        <v>0</v>
      </c>
      <c r="AX147" s="187">
        <f t="shared" si="52"/>
        <v>0</v>
      </c>
      <c r="AY147" s="187">
        <f t="shared" si="52"/>
        <v>0</v>
      </c>
      <c r="AZ147" s="187">
        <f t="shared" si="52"/>
        <v>0</v>
      </c>
      <c r="BA147" s="187">
        <f t="shared" si="52"/>
        <v>0</v>
      </c>
      <c r="BB147" s="187">
        <f t="shared" si="52"/>
        <v>0</v>
      </c>
      <c r="BC147" s="187">
        <f t="shared" si="52"/>
        <v>0</v>
      </c>
      <c r="BD147" s="187">
        <f t="shared" si="52"/>
        <v>0</v>
      </c>
      <c r="BE147" s="187">
        <f t="shared" si="52"/>
        <v>0</v>
      </c>
      <c r="BF147" s="187">
        <f t="shared" si="52"/>
        <v>0</v>
      </c>
      <c r="BG147" s="187">
        <f t="shared" si="52"/>
        <v>0</v>
      </c>
      <c r="BH147" s="186"/>
    </row>
    <row r="148" spans="1:60" ht="51" hidden="1" x14ac:dyDescent="0.2">
      <c r="A148" s="77" t="s">
        <v>20</v>
      </c>
      <c r="B148" s="78" t="s">
        <v>21</v>
      </c>
      <c r="C148" s="95"/>
      <c r="D148" s="92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06"/>
      <c r="AL148" s="106"/>
      <c r="AM148" s="106"/>
      <c r="AN148" s="106"/>
      <c r="AO148" s="106"/>
      <c r="AP148" s="106"/>
      <c r="AQ148" s="106"/>
      <c r="AR148" s="106"/>
      <c r="AS148" s="106"/>
      <c r="AT148" s="106"/>
      <c r="AU148" s="106"/>
      <c r="AV148" s="106"/>
      <c r="AW148" s="106"/>
      <c r="AX148" s="106"/>
      <c r="AY148" s="106"/>
      <c r="AZ148" s="106"/>
      <c r="BA148" s="106"/>
      <c r="BB148" s="106"/>
      <c r="BC148" s="106"/>
      <c r="BD148" s="106"/>
      <c r="BE148" s="106"/>
      <c r="BF148" s="106"/>
      <c r="BG148" s="106"/>
      <c r="BH148" s="92"/>
    </row>
    <row r="149" spans="1:60" hidden="1" x14ac:dyDescent="0.2">
      <c r="A149" s="77" t="s">
        <v>20</v>
      </c>
      <c r="B149" s="80" t="s">
        <v>922</v>
      </c>
      <c r="C149" s="95"/>
      <c r="D149" s="92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  <c r="AT149" s="106"/>
      <c r="AU149" s="106"/>
      <c r="AV149" s="106"/>
      <c r="AW149" s="106"/>
      <c r="AX149" s="106"/>
      <c r="AY149" s="106"/>
      <c r="AZ149" s="106"/>
      <c r="BA149" s="106"/>
      <c r="BB149" s="106"/>
      <c r="BC149" s="106"/>
      <c r="BD149" s="106"/>
      <c r="BE149" s="106"/>
      <c r="BF149" s="106"/>
      <c r="BG149" s="106"/>
      <c r="BH149" s="92"/>
    </row>
    <row r="150" spans="1:60" hidden="1" x14ac:dyDescent="0.2">
      <c r="A150" s="77" t="s">
        <v>20</v>
      </c>
      <c r="B150" s="80" t="s">
        <v>922</v>
      </c>
      <c r="C150" s="95"/>
      <c r="D150" s="92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/>
      <c r="AQ150" s="106"/>
      <c r="AR150" s="106"/>
      <c r="AS150" s="106"/>
      <c r="AT150" s="106"/>
      <c r="AU150" s="106"/>
      <c r="AV150" s="106"/>
      <c r="AW150" s="106"/>
      <c r="AX150" s="106"/>
      <c r="AY150" s="106"/>
      <c r="AZ150" s="106"/>
      <c r="BA150" s="106"/>
      <c r="BB150" s="106"/>
      <c r="BC150" s="106"/>
      <c r="BD150" s="106"/>
      <c r="BE150" s="106"/>
      <c r="BF150" s="106"/>
      <c r="BG150" s="106"/>
      <c r="BH150" s="92"/>
    </row>
    <row r="151" spans="1:60" hidden="1" x14ac:dyDescent="0.2">
      <c r="A151" s="77" t="s">
        <v>85</v>
      </c>
      <c r="B151" s="87" t="s">
        <v>85</v>
      </c>
      <c r="C151" s="95"/>
      <c r="D151" s="92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/>
      <c r="AQ151" s="106"/>
      <c r="AR151" s="106"/>
      <c r="AS151" s="106"/>
      <c r="AT151" s="106"/>
      <c r="AU151" s="106"/>
      <c r="AV151" s="106"/>
      <c r="AW151" s="106"/>
      <c r="AX151" s="106"/>
      <c r="AY151" s="106"/>
      <c r="AZ151" s="106"/>
      <c r="BA151" s="106"/>
      <c r="BB151" s="106"/>
      <c r="BC151" s="106"/>
      <c r="BD151" s="106"/>
      <c r="BE151" s="106"/>
      <c r="BF151" s="106"/>
      <c r="BG151" s="106"/>
      <c r="BH151" s="92"/>
    </row>
    <row r="152" spans="1:60" ht="51" hidden="1" x14ac:dyDescent="0.2">
      <c r="A152" s="77" t="s">
        <v>22</v>
      </c>
      <c r="B152" s="78" t="s">
        <v>23</v>
      </c>
      <c r="C152" s="95"/>
      <c r="D152" s="92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/>
      <c r="AQ152" s="106"/>
      <c r="AR152" s="106"/>
      <c r="AS152" s="106"/>
      <c r="AT152" s="106"/>
      <c r="AU152" s="106"/>
      <c r="AV152" s="106"/>
      <c r="AW152" s="106"/>
      <c r="AX152" s="106"/>
      <c r="AY152" s="106"/>
      <c r="AZ152" s="106"/>
      <c r="BA152" s="106"/>
      <c r="BB152" s="106"/>
      <c r="BC152" s="106"/>
      <c r="BD152" s="106"/>
      <c r="BE152" s="106"/>
      <c r="BF152" s="106"/>
      <c r="BG152" s="106"/>
      <c r="BH152" s="92"/>
    </row>
    <row r="153" spans="1:60" hidden="1" x14ac:dyDescent="0.2">
      <c r="A153" s="77" t="s">
        <v>22</v>
      </c>
      <c r="B153" s="80" t="s">
        <v>922</v>
      </c>
      <c r="C153" s="95"/>
      <c r="D153" s="92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  <c r="AK153" s="106"/>
      <c r="AL153" s="106"/>
      <c r="AM153" s="106"/>
      <c r="AN153" s="106"/>
      <c r="AO153" s="106"/>
      <c r="AP153" s="106"/>
      <c r="AQ153" s="106"/>
      <c r="AR153" s="106"/>
      <c r="AS153" s="106"/>
      <c r="AT153" s="106"/>
      <c r="AU153" s="106"/>
      <c r="AV153" s="106"/>
      <c r="AW153" s="106"/>
      <c r="AX153" s="106"/>
      <c r="AY153" s="106"/>
      <c r="AZ153" s="106"/>
      <c r="BA153" s="106"/>
      <c r="BB153" s="106"/>
      <c r="BC153" s="106"/>
      <c r="BD153" s="106"/>
      <c r="BE153" s="106"/>
      <c r="BF153" s="106"/>
      <c r="BG153" s="106"/>
      <c r="BH153" s="92"/>
    </row>
    <row r="154" spans="1:60" hidden="1" x14ac:dyDescent="0.2">
      <c r="A154" s="77" t="s">
        <v>22</v>
      </c>
      <c r="B154" s="80" t="s">
        <v>922</v>
      </c>
      <c r="C154" s="95"/>
      <c r="D154" s="92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  <c r="AK154" s="106"/>
      <c r="AL154" s="106"/>
      <c r="AM154" s="106"/>
      <c r="AN154" s="106"/>
      <c r="AO154" s="106"/>
      <c r="AP154" s="106"/>
      <c r="AQ154" s="106"/>
      <c r="AR154" s="106"/>
      <c r="AS154" s="106"/>
      <c r="AT154" s="106"/>
      <c r="AU154" s="106"/>
      <c r="AV154" s="106"/>
      <c r="AW154" s="106"/>
      <c r="AX154" s="106"/>
      <c r="AY154" s="106"/>
      <c r="AZ154" s="106"/>
      <c r="BA154" s="106"/>
      <c r="BB154" s="106"/>
      <c r="BC154" s="106"/>
      <c r="BD154" s="106"/>
      <c r="BE154" s="106"/>
      <c r="BF154" s="106"/>
      <c r="BG154" s="106"/>
      <c r="BH154" s="92"/>
    </row>
    <row r="155" spans="1:60" hidden="1" x14ac:dyDescent="0.2">
      <c r="A155" s="77" t="s">
        <v>85</v>
      </c>
      <c r="B155" s="87" t="s">
        <v>85</v>
      </c>
      <c r="C155" s="95"/>
      <c r="D155" s="92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6"/>
      <c r="AQ155" s="106"/>
      <c r="AR155" s="106"/>
      <c r="AS155" s="106"/>
      <c r="AT155" s="106"/>
      <c r="AU155" s="106"/>
      <c r="AV155" s="106"/>
      <c r="AW155" s="106"/>
      <c r="AX155" s="106"/>
      <c r="AY155" s="106"/>
      <c r="AZ155" s="106"/>
      <c r="BA155" s="106"/>
      <c r="BB155" s="106"/>
      <c r="BC155" s="106"/>
      <c r="BD155" s="106"/>
      <c r="BE155" s="106"/>
      <c r="BF155" s="106"/>
      <c r="BG155" s="106"/>
      <c r="BH155" s="92"/>
    </row>
    <row r="156" spans="1:60" ht="30.6" customHeight="1" x14ac:dyDescent="0.2">
      <c r="A156" s="188" t="s">
        <v>146</v>
      </c>
      <c r="B156" s="184" t="s">
        <v>24</v>
      </c>
      <c r="C156" s="191"/>
      <c r="D156" s="186"/>
      <c r="E156" s="187">
        <f t="shared" ref="E156:R156" si="53">SUM(E157:E162)</f>
        <v>0</v>
      </c>
      <c r="F156" s="187">
        <f t="shared" si="53"/>
        <v>0</v>
      </c>
      <c r="G156" s="187">
        <f t="shared" si="53"/>
        <v>0</v>
      </c>
      <c r="H156" s="187">
        <f t="shared" si="53"/>
        <v>0</v>
      </c>
      <c r="I156" s="187">
        <f t="shared" si="53"/>
        <v>0</v>
      </c>
      <c r="J156" s="187">
        <f t="shared" si="53"/>
        <v>0</v>
      </c>
      <c r="K156" s="187">
        <f t="shared" si="53"/>
        <v>0</v>
      </c>
      <c r="L156" s="187">
        <f t="shared" si="53"/>
        <v>0</v>
      </c>
      <c r="M156" s="187">
        <f t="shared" si="53"/>
        <v>0</v>
      </c>
      <c r="N156" s="187">
        <f t="shared" si="53"/>
        <v>0</v>
      </c>
      <c r="O156" s="187">
        <f t="shared" si="53"/>
        <v>0</v>
      </c>
      <c r="P156" s="187">
        <f t="shared" si="53"/>
        <v>0</v>
      </c>
      <c r="Q156" s="187">
        <f t="shared" si="53"/>
        <v>0</v>
      </c>
      <c r="R156" s="187">
        <f t="shared" si="53"/>
        <v>0</v>
      </c>
      <c r="S156" s="187">
        <f t="shared" ref="S156:BG156" si="54">SUM(S157:S162)</f>
        <v>0</v>
      </c>
      <c r="T156" s="187">
        <f t="shared" si="54"/>
        <v>0</v>
      </c>
      <c r="U156" s="187">
        <f t="shared" si="54"/>
        <v>0</v>
      </c>
      <c r="V156" s="187">
        <f t="shared" si="54"/>
        <v>0</v>
      </c>
      <c r="W156" s="187">
        <f t="shared" si="54"/>
        <v>0</v>
      </c>
      <c r="X156" s="187">
        <f t="shared" si="54"/>
        <v>0</v>
      </c>
      <c r="Y156" s="187">
        <f t="shared" si="54"/>
        <v>0</v>
      </c>
      <c r="Z156" s="187">
        <f t="shared" si="54"/>
        <v>0</v>
      </c>
      <c r="AA156" s="187">
        <f t="shared" si="54"/>
        <v>0</v>
      </c>
      <c r="AB156" s="187">
        <f t="shared" si="54"/>
        <v>0</v>
      </c>
      <c r="AC156" s="187">
        <f t="shared" si="54"/>
        <v>0</v>
      </c>
      <c r="AD156" s="187">
        <f t="shared" si="54"/>
        <v>0</v>
      </c>
      <c r="AE156" s="187">
        <f t="shared" si="54"/>
        <v>0</v>
      </c>
      <c r="AF156" s="187">
        <f t="shared" si="54"/>
        <v>0</v>
      </c>
      <c r="AG156" s="187">
        <f t="shared" si="54"/>
        <v>0</v>
      </c>
      <c r="AH156" s="187">
        <f t="shared" si="54"/>
        <v>0</v>
      </c>
      <c r="AI156" s="187">
        <f t="shared" si="54"/>
        <v>0</v>
      </c>
      <c r="AJ156" s="187">
        <f t="shared" si="54"/>
        <v>0</v>
      </c>
      <c r="AK156" s="187">
        <f t="shared" si="54"/>
        <v>0</v>
      </c>
      <c r="AL156" s="187">
        <f t="shared" si="54"/>
        <v>0</v>
      </c>
      <c r="AM156" s="187">
        <f t="shared" si="54"/>
        <v>0</v>
      </c>
      <c r="AN156" s="187">
        <f t="shared" si="54"/>
        <v>0</v>
      </c>
      <c r="AO156" s="187">
        <f t="shared" si="54"/>
        <v>0</v>
      </c>
      <c r="AP156" s="187">
        <f t="shared" si="54"/>
        <v>0</v>
      </c>
      <c r="AQ156" s="187">
        <f t="shared" si="54"/>
        <v>0</v>
      </c>
      <c r="AR156" s="187">
        <f t="shared" si="54"/>
        <v>0</v>
      </c>
      <c r="AS156" s="187">
        <f t="shared" si="54"/>
        <v>0</v>
      </c>
      <c r="AT156" s="187">
        <f t="shared" si="54"/>
        <v>0</v>
      </c>
      <c r="AU156" s="187">
        <f t="shared" si="54"/>
        <v>0</v>
      </c>
      <c r="AV156" s="187">
        <f t="shared" si="54"/>
        <v>0</v>
      </c>
      <c r="AW156" s="187">
        <f t="shared" si="54"/>
        <v>0</v>
      </c>
      <c r="AX156" s="187">
        <f t="shared" si="54"/>
        <v>0</v>
      </c>
      <c r="AY156" s="187">
        <f t="shared" si="54"/>
        <v>0</v>
      </c>
      <c r="AZ156" s="187">
        <f t="shared" si="54"/>
        <v>0</v>
      </c>
      <c r="BA156" s="187">
        <f t="shared" si="54"/>
        <v>0</v>
      </c>
      <c r="BB156" s="187">
        <f t="shared" si="54"/>
        <v>0</v>
      </c>
      <c r="BC156" s="187">
        <f t="shared" si="54"/>
        <v>0</v>
      </c>
      <c r="BD156" s="187">
        <f t="shared" si="54"/>
        <v>0</v>
      </c>
      <c r="BE156" s="187">
        <f t="shared" si="54"/>
        <v>0</v>
      </c>
      <c r="BF156" s="187">
        <f t="shared" si="54"/>
        <v>0</v>
      </c>
      <c r="BG156" s="187">
        <f t="shared" si="54"/>
        <v>0</v>
      </c>
      <c r="BH156" s="186"/>
    </row>
    <row r="157" spans="1:60" ht="52.15" hidden="1" customHeight="1" x14ac:dyDescent="0.2">
      <c r="A157" s="77" t="s">
        <v>146</v>
      </c>
      <c r="B157" s="80"/>
      <c r="C157" s="95"/>
      <c r="D157" s="92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  <c r="AI157" s="106"/>
      <c r="AJ157" s="106"/>
      <c r="AK157" s="106"/>
      <c r="AL157" s="106"/>
      <c r="AM157" s="106"/>
      <c r="AN157" s="106"/>
      <c r="AO157" s="106"/>
      <c r="AP157" s="106"/>
      <c r="AQ157" s="106"/>
      <c r="AR157" s="106"/>
      <c r="AS157" s="106"/>
      <c r="AT157" s="106"/>
      <c r="AU157" s="106"/>
      <c r="AV157" s="106"/>
      <c r="AW157" s="106"/>
      <c r="AX157" s="106"/>
      <c r="AY157" s="106"/>
      <c r="AZ157" s="106"/>
      <c r="BA157" s="106"/>
      <c r="BB157" s="106"/>
      <c r="BC157" s="106"/>
      <c r="BD157" s="106"/>
      <c r="BE157" s="106"/>
      <c r="BF157" s="106"/>
      <c r="BG157" s="106"/>
      <c r="BH157" s="92"/>
    </row>
    <row r="158" spans="1:60" ht="39.6" hidden="1" customHeight="1" x14ac:dyDescent="0.2">
      <c r="A158" s="77" t="s">
        <v>146</v>
      </c>
      <c r="B158" s="80"/>
      <c r="C158" s="95"/>
      <c r="D158" s="92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  <c r="AG158" s="106"/>
      <c r="AH158" s="106"/>
      <c r="AI158" s="106"/>
      <c r="AJ158" s="106"/>
      <c r="AK158" s="106"/>
      <c r="AL158" s="106"/>
      <c r="AM158" s="106"/>
      <c r="AN158" s="106"/>
      <c r="AO158" s="106"/>
      <c r="AP158" s="106"/>
      <c r="AQ158" s="106"/>
      <c r="AR158" s="106"/>
      <c r="AS158" s="106"/>
      <c r="AT158" s="106"/>
      <c r="AU158" s="106"/>
      <c r="AV158" s="106"/>
      <c r="AW158" s="106"/>
      <c r="AX158" s="106"/>
      <c r="AY158" s="106"/>
      <c r="AZ158" s="106"/>
      <c r="BA158" s="106"/>
      <c r="BB158" s="106"/>
      <c r="BC158" s="106"/>
      <c r="BD158" s="106"/>
      <c r="BE158" s="106"/>
      <c r="BF158" s="106"/>
      <c r="BG158" s="106"/>
      <c r="BH158" s="92"/>
    </row>
    <row r="159" spans="1:60" hidden="1" x14ac:dyDescent="0.2">
      <c r="A159" s="77" t="s">
        <v>146</v>
      </c>
      <c r="B159" s="120"/>
      <c r="C159" s="95"/>
      <c r="D159" s="92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  <c r="AG159" s="106"/>
      <c r="AH159" s="106"/>
      <c r="AI159" s="106"/>
      <c r="AJ159" s="106"/>
      <c r="AK159" s="106"/>
      <c r="AL159" s="106"/>
      <c r="AM159" s="106"/>
      <c r="AN159" s="106"/>
      <c r="AO159" s="106"/>
      <c r="AP159" s="106"/>
      <c r="AQ159" s="106"/>
      <c r="AR159" s="106"/>
      <c r="AS159" s="106"/>
      <c r="AT159" s="106"/>
      <c r="AU159" s="106"/>
      <c r="AV159" s="106"/>
      <c r="AW159" s="106"/>
      <c r="AX159" s="106"/>
      <c r="AY159" s="106"/>
      <c r="AZ159" s="106"/>
      <c r="BA159" s="106"/>
      <c r="BB159" s="106"/>
      <c r="BC159" s="106"/>
      <c r="BD159" s="106"/>
      <c r="BE159" s="106"/>
      <c r="BF159" s="106"/>
      <c r="BG159" s="106"/>
      <c r="BH159" s="92"/>
    </row>
    <row r="160" spans="1:60" hidden="1" x14ac:dyDescent="0.2">
      <c r="A160" s="77" t="s">
        <v>146</v>
      </c>
      <c r="B160" s="120"/>
      <c r="C160" s="95"/>
      <c r="D160" s="92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  <c r="AG160" s="106"/>
      <c r="AH160" s="106"/>
      <c r="AI160" s="106"/>
      <c r="AJ160" s="106"/>
      <c r="AK160" s="106"/>
      <c r="AL160" s="106"/>
      <c r="AM160" s="106"/>
      <c r="AN160" s="106"/>
      <c r="AO160" s="106"/>
      <c r="AP160" s="106"/>
      <c r="AQ160" s="106"/>
      <c r="AR160" s="106"/>
      <c r="AS160" s="106"/>
      <c r="AT160" s="106"/>
      <c r="AU160" s="106"/>
      <c r="AV160" s="106"/>
      <c r="AW160" s="106"/>
      <c r="AX160" s="106"/>
      <c r="AY160" s="106"/>
      <c r="AZ160" s="106"/>
      <c r="BA160" s="106"/>
      <c r="BB160" s="106"/>
      <c r="BC160" s="106"/>
      <c r="BD160" s="106"/>
      <c r="BE160" s="106"/>
      <c r="BF160" s="106"/>
      <c r="BG160" s="106"/>
      <c r="BH160" s="92"/>
    </row>
    <row r="161" spans="1:60" hidden="1" x14ac:dyDescent="0.2">
      <c r="A161" s="77" t="s">
        <v>146</v>
      </c>
      <c r="B161" s="120"/>
      <c r="C161" s="95"/>
      <c r="D161" s="92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  <c r="AK161" s="106"/>
      <c r="AL161" s="106"/>
      <c r="AM161" s="106"/>
      <c r="AN161" s="106"/>
      <c r="AO161" s="106"/>
      <c r="AP161" s="106"/>
      <c r="AQ161" s="106"/>
      <c r="AR161" s="106"/>
      <c r="AS161" s="106"/>
      <c r="AT161" s="106"/>
      <c r="AU161" s="106"/>
      <c r="AV161" s="106"/>
      <c r="AW161" s="106"/>
      <c r="AX161" s="106"/>
      <c r="AY161" s="106"/>
      <c r="AZ161" s="106"/>
      <c r="BA161" s="106"/>
      <c r="BB161" s="106"/>
      <c r="BC161" s="106"/>
      <c r="BD161" s="106"/>
      <c r="BE161" s="106"/>
      <c r="BF161" s="106"/>
      <c r="BG161" s="106"/>
      <c r="BH161" s="92"/>
    </row>
    <row r="162" spans="1:60" hidden="1" x14ac:dyDescent="0.2">
      <c r="A162" s="77" t="s">
        <v>146</v>
      </c>
      <c r="B162" s="120"/>
      <c r="C162" s="95"/>
      <c r="D162" s="92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  <c r="AG162" s="106"/>
      <c r="AH162" s="106"/>
      <c r="AI162" s="106"/>
      <c r="AJ162" s="106"/>
      <c r="AK162" s="106"/>
      <c r="AL162" s="106"/>
      <c r="AM162" s="106"/>
      <c r="AN162" s="106"/>
      <c r="AO162" s="106"/>
      <c r="AP162" s="106"/>
      <c r="AQ162" s="106"/>
      <c r="AR162" s="106"/>
      <c r="AS162" s="106"/>
      <c r="AT162" s="106"/>
      <c r="AU162" s="106"/>
      <c r="AV162" s="106"/>
      <c r="AW162" s="106"/>
      <c r="AX162" s="106"/>
      <c r="AY162" s="106"/>
      <c r="AZ162" s="106"/>
      <c r="BA162" s="106"/>
      <c r="BB162" s="106"/>
      <c r="BC162" s="106"/>
      <c r="BD162" s="106"/>
      <c r="BE162" s="106"/>
      <c r="BF162" s="106"/>
      <c r="BG162" s="106"/>
      <c r="BH162" s="92"/>
    </row>
    <row r="163" spans="1:60" ht="39" customHeight="1" x14ac:dyDescent="0.2">
      <c r="A163" s="188" t="s">
        <v>148</v>
      </c>
      <c r="B163" s="190" t="s">
        <v>25</v>
      </c>
      <c r="C163" s="191"/>
      <c r="D163" s="186"/>
      <c r="E163" s="187">
        <f t="shared" ref="E163:Q163" si="55">SUM(E164:E166)</f>
        <v>0</v>
      </c>
      <c r="F163" s="187">
        <f t="shared" si="55"/>
        <v>0</v>
      </c>
      <c r="G163" s="187">
        <f t="shared" si="55"/>
        <v>0</v>
      </c>
      <c r="H163" s="187">
        <f t="shared" si="55"/>
        <v>0</v>
      </c>
      <c r="I163" s="187">
        <f t="shared" si="55"/>
        <v>0</v>
      </c>
      <c r="J163" s="187">
        <f t="shared" si="55"/>
        <v>0</v>
      </c>
      <c r="K163" s="187">
        <f t="shared" si="55"/>
        <v>0</v>
      </c>
      <c r="L163" s="187">
        <f t="shared" si="55"/>
        <v>0</v>
      </c>
      <c r="M163" s="187">
        <f t="shared" si="55"/>
        <v>0</v>
      </c>
      <c r="N163" s="187">
        <f t="shared" si="55"/>
        <v>0</v>
      </c>
      <c r="O163" s="187">
        <f t="shared" si="55"/>
        <v>0</v>
      </c>
      <c r="P163" s="187">
        <f t="shared" si="55"/>
        <v>0</v>
      </c>
      <c r="Q163" s="187">
        <f t="shared" si="55"/>
        <v>0</v>
      </c>
      <c r="R163" s="187">
        <f>SUM(R164:R166)</f>
        <v>0</v>
      </c>
      <c r="S163" s="187">
        <f t="shared" ref="S163:BG163" si="56">SUM(S164:S166)</f>
        <v>0</v>
      </c>
      <c r="T163" s="187">
        <f t="shared" si="56"/>
        <v>0</v>
      </c>
      <c r="U163" s="187">
        <f t="shared" si="56"/>
        <v>0</v>
      </c>
      <c r="V163" s="187">
        <f t="shared" si="56"/>
        <v>0</v>
      </c>
      <c r="W163" s="187">
        <f t="shared" si="56"/>
        <v>0</v>
      </c>
      <c r="X163" s="187">
        <f t="shared" si="56"/>
        <v>0</v>
      </c>
      <c r="Y163" s="187">
        <f t="shared" si="56"/>
        <v>0</v>
      </c>
      <c r="Z163" s="187">
        <f t="shared" si="56"/>
        <v>0</v>
      </c>
      <c r="AA163" s="187">
        <f t="shared" si="56"/>
        <v>0</v>
      </c>
      <c r="AB163" s="187">
        <f t="shared" si="56"/>
        <v>0</v>
      </c>
      <c r="AC163" s="187">
        <f t="shared" si="56"/>
        <v>0</v>
      </c>
      <c r="AD163" s="187">
        <f t="shared" si="56"/>
        <v>0</v>
      </c>
      <c r="AE163" s="187">
        <f t="shared" si="56"/>
        <v>0</v>
      </c>
      <c r="AF163" s="187">
        <f t="shared" si="56"/>
        <v>0</v>
      </c>
      <c r="AG163" s="187">
        <f t="shared" si="56"/>
        <v>0</v>
      </c>
      <c r="AH163" s="187">
        <f t="shared" si="56"/>
        <v>0</v>
      </c>
      <c r="AI163" s="187">
        <f t="shared" si="56"/>
        <v>0</v>
      </c>
      <c r="AJ163" s="187">
        <f t="shared" si="56"/>
        <v>0</v>
      </c>
      <c r="AK163" s="187">
        <f t="shared" si="56"/>
        <v>0</v>
      </c>
      <c r="AL163" s="187">
        <f t="shared" si="56"/>
        <v>0</v>
      </c>
      <c r="AM163" s="187">
        <f t="shared" si="56"/>
        <v>0</v>
      </c>
      <c r="AN163" s="187">
        <f t="shared" si="56"/>
        <v>0</v>
      </c>
      <c r="AO163" s="187">
        <f t="shared" si="56"/>
        <v>0</v>
      </c>
      <c r="AP163" s="187">
        <f t="shared" si="56"/>
        <v>0</v>
      </c>
      <c r="AQ163" s="187">
        <f t="shared" si="56"/>
        <v>0</v>
      </c>
      <c r="AR163" s="187">
        <f t="shared" si="56"/>
        <v>0</v>
      </c>
      <c r="AS163" s="187">
        <f t="shared" si="56"/>
        <v>0</v>
      </c>
      <c r="AT163" s="187">
        <f t="shared" si="56"/>
        <v>0</v>
      </c>
      <c r="AU163" s="187">
        <f t="shared" si="56"/>
        <v>0</v>
      </c>
      <c r="AV163" s="187">
        <f t="shared" si="56"/>
        <v>0</v>
      </c>
      <c r="AW163" s="187">
        <f t="shared" si="56"/>
        <v>0</v>
      </c>
      <c r="AX163" s="187">
        <f t="shared" si="56"/>
        <v>0</v>
      </c>
      <c r="AY163" s="187">
        <f t="shared" si="56"/>
        <v>0</v>
      </c>
      <c r="AZ163" s="187">
        <f t="shared" si="56"/>
        <v>0</v>
      </c>
      <c r="BA163" s="187">
        <f t="shared" si="56"/>
        <v>0</v>
      </c>
      <c r="BB163" s="187">
        <f t="shared" si="56"/>
        <v>0</v>
      </c>
      <c r="BC163" s="187">
        <f t="shared" si="56"/>
        <v>0</v>
      </c>
      <c r="BD163" s="187">
        <f t="shared" si="56"/>
        <v>0</v>
      </c>
      <c r="BE163" s="187">
        <f t="shared" si="56"/>
        <v>0</v>
      </c>
      <c r="BF163" s="187">
        <f t="shared" si="56"/>
        <v>0</v>
      </c>
      <c r="BG163" s="187">
        <f t="shared" si="56"/>
        <v>0</v>
      </c>
      <c r="BH163" s="186"/>
    </row>
    <row r="164" spans="1:60" hidden="1" x14ac:dyDescent="0.2">
      <c r="A164" s="77" t="s">
        <v>148</v>
      </c>
      <c r="B164" s="80" t="s">
        <v>922</v>
      </c>
      <c r="C164" s="95"/>
      <c r="D164" s="92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  <c r="AK164" s="106"/>
      <c r="AL164" s="106"/>
      <c r="AM164" s="106"/>
      <c r="AN164" s="106"/>
      <c r="AO164" s="106"/>
      <c r="AP164" s="106"/>
      <c r="AQ164" s="106"/>
      <c r="AR164" s="106"/>
      <c r="AS164" s="106"/>
      <c r="AT164" s="106"/>
      <c r="AU164" s="106"/>
      <c r="AV164" s="106"/>
      <c r="AW164" s="106"/>
      <c r="AX164" s="106"/>
      <c r="AY164" s="106"/>
      <c r="AZ164" s="106"/>
      <c r="BA164" s="106"/>
      <c r="BB164" s="106"/>
      <c r="BC164" s="106"/>
      <c r="BD164" s="106"/>
      <c r="BE164" s="106"/>
      <c r="BF164" s="106"/>
      <c r="BG164" s="106"/>
      <c r="BH164" s="92"/>
    </row>
    <row r="165" spans="1:60" hidden="1" x14ac:dyDescent="0.2">
      <c r="A165" s="77" t="s">
        <v>148</v>
      </c>
      <c r="B165" s="80" t="s">
        <v>922</v>
      </c>
      <c r="C165" s="95"/>
      <c r="D165" s="92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  <c r="AG165" s="106"/>
      <c r="AH165" s="106"/>
      <c r="AI165" s="106"/>
      <c r="AJ165" s="106"/>
      <c r="AK165" s="106"/>
      <c r="AL165" s="106"/>
      <c r="AM165" s="106"/>
      <c r="AN165" s="106"/>
      <c r="AO165" s="106"/>
      <c r="AP165" s="106"/>
      <c r="AQ165" s="106"/>
      <c r="AR165" s="106"/>
      <c r="AS165" s="106"/>
      <c r="AT165" s="106"/>
      <c r="AU165" s="106"/>
      <c r="AV165" s="106"/>
      <c r="AW165" s="106"/>
      <c r="AX165" s="106"/>
      <c r="AY165" s="106"/>
      <c r="AZ165" s="106"/>
      <c r="BA165" s="106"/>
      <c r="BB165" s="106"/>
      <c r="BC165" s="106"/>
      <c r="BD165" s="106"/>
      <c r="BE165" s="106"/>
      <c r="BF165" s="106"/>
      <c r="BG165" s="106"/>
      <c r="BH165" s="92"/>
    </row>
    <row r="166" spans="1:60" hidden="1" x14ac:dyDescent="0.2">
      <c r="A166" s="77" t="s">
        <v>85</v>
      </c>
      <c r="B166" s="87" t="s">
        <v>85</v>
      </c>
      <c r="C166" s="95"/>
      <c r="D166" s="92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  <c r="AG166" s="106"/>
      <c r="AH166" s="106"/>
      <c r="AI166" s="106"/>
      <c r="AJ166" s="106"/>
      <c r="AK166" s="106"/>
      <c r="AL166" s="106"/>
      <c r="AM166" s="106"/>
      <c r="AN166" s="106"/>
      <c r="AO166" s="106"/>
      <c r="AP166" s="106"/>
      <c r="AQ166" s="106"/>
      <c r="AR166" s="106"/>
      <c r="AS166" s="106"/>
      <c r="AT166" s="106"/>
      <c r="AU166" s="106"/>
      <c r="AV166" s="106"/>
      <c r="AW166" s="106"/>
      <c r="AX166" s="106"/>
      <c r="AY166" s="106"/>
      <c r="AZ166" s="106"/>
      <c r="BA166" s="106"/>
      <c r="BB166" s="106"/>
      <c r="BC166" s="106"/>
      <c r="BD166" s="106"/>
      <c r="BE166" s="106"/>
      <c r="BF166" s="106"/>
      <c r="BG166" s="106"/>
      <c r="BH166" s="92"/>
    </row>
    <row r="167" spans="1:60" ht="22.9" customHeight="1" x14ac:dyDescent="0.2">
      <c r="A167" s="188" t="s">
        <v>150</v>
      </c>
      <c r="B167" s="184" t="s">
        <v>26</v>
      </c>
      <c r="C167" s="191"/>
      <c r="D167" s="186"/>
      <c r="E167" s="189">
        <f t="shared" ref="E167:AJ167" si="57">SUM(E168:E175)</f>
        <v>0</v>
      </c>
      <c r="F167" s="189">
        <f t="shared" si="57"/>
        <v>0</v>
      </c>
      <c r="G167" s="189">
        <f t="shared" si="57"/>
        <v>0</v>
      </c>
      <c r="H167" s="189">
        <f t="shared" si="57"/>
        <v>0</v>
      </c>
      <c r="I167" s="189">
        <f t="shared" si="57"/>
        <v>0</v>
      </c>
      <c r="J167" s="189">
        <f t="shared" si="57"/>
        <v>0</v>
      </c>
      <c r="K167" s="189">
        <f t="shared" si="57"/>
        <v>0</v>
      </c>
      <c r="L167" s="189">
        <f t="shared" si="57"/>
        <v>0</v>
      </c>
      <c r="M167" s="189">
        <f t="shared" si="57"/>
        <v>0</v>
      </c>
      <c r="N167" s="189">
        <f t="shared" si="57"/>
        <v>0</v>
      </c>
      <c r="O167" s="189">
        <f t="shared" si="57"/>
        <v>0</v>
      </c>
      <c r="P167" s="189">
        <f t="shared" si="57"/>
        <v>0</v>
      </c>
      <c r="Q167" s="189">
        <f t="shared" si="57"/>
        <v>0</v>
      </c>
      <c r="R167" s="189">
        <f t="shared" si="57"/>
        <v>0</v>
      </c>
      <c r="S167" s="189">
        <f t="shared" si="57"/>
        <v>0</v>
      </c>
      <c r="T167" s="189">
        <f t="shared" si="57"/>
        <v>0</v>
      </c>
      <c r="U167" s="189">
        <f t="shared" si="57"/>
        <v>0</v>
      </c>
      <c r="V167" s="189">
        <f t="shared" si="57"/>
        <v>0</v>
      </c>
      <c r="W167" s="189">
        <f t="shared" si="57"/>
        <v>0</v>
      </c>
      <c r="X167" s="189">
        <f t="shared" si="57"/>
        <v>0</v>
      </c>
      <c r="Y167" s="189">
        <f t="shared" si="57"/>
        <v>0</v>
      </c>
      <c r="Z167" s="189">
        <f t="shared" si="57"/>
        <v>0</v>
      </c>
      <c r="AA167" s="189">
        <f t="shared" si="57"/>
        <v>0</v>
      </c>
      <c r="AB167" s="189">
        <f t="shared" si="57"/>
        <v>0</v>
      </c>
      <c r="AC167" s="189">
        <f t="shared" si="57"/>
        <v>0</v>
      </c>
      <c r="AD167" s="189">
        <f t="shared" si="57"/>
        <v>0</v>
      </c>
      <c r="AE167" s="189">
        <f t="shared" si="57"/>
        <v>0</v>
      </c>
      <c r="AF167" s="189">
        <f t="shared" si="57"/>
        <v>0</v>
      </c>
      <c r="AG167" s="189">
        <f t="shared" si="57"/>
        <v>0</v>
      </c>
      <c r="AH167" s="189">
        <f t="shared" si="57"/>
        <v>0</v>
      </c>
      <c r="AI167" s="189">
        <f t="shared" si="57"/>
        <v>0</v>
      </c>
      <c r="AJ167" s="189">
        <f t="shared" si="57"/>
        <v>0</v>
      </c>
      <c r="AK167" s="189">
        <f t="shared" ref="AK167:BG167" si="58">SUM(AK168:AK175)</f>
        <v>0</v>
      </c>
      <c r="AL167" s="189">
        <f t="shared" si="58"/>
        <v>0</v>
      </c>
      <c r="AM167" s="189">
        <f t="shared" si="58"/>
        <v>0</v>
      </c>
      <c r="AN167" s="189">
        <f t="shared" si="58"/>
        <v>0</v>
      </c>
      <c r="AO167" s="189">
        <f t="shared" si="58"/>
        <v>0</v>
      </c>
      <c r="AP167" s="189">
        <f t="shared" si="58"/>
        <v>0</v>
      </c>
      <c r="AQ167" s="189">
        <f t="shared" si="58"/>
        <v>0</v>
      </c>
      <c r="AR167" s="189">
        <f t="shared" si="58"/>
        <v>0</v>
      </c>
      <c r="AS167" s="189">
        <f t="shared" si="58"/>
        <v>0</v>
      </c>
      <c r="AT167" s="189">
        <f t="shared" si="58"/>
        <v>0</v>
      </c>
      <c r="AU167" s="189">
        <f t="shared" si="58"/>
        <v>0</v>
      </c>
      <c r="AV167" s="189">
        <f t="shared" si="58"/>
        <v>0</v>
      </c>
      <c r="AW167" s="189">
        <f t="shared" si="58"/>
        <v>0</v>
      </c>
      <c r="AX167" s="189">
        <f t="shared" si="58"/>
        <v>0</v>
      </c>
      <c r="AY167" s="189">
        <f t="shared" si="58"/>
        <v>0</v>
      </c>
      <c r="AZ167" s="189">
        <f t="shared" si="58"/>
        <v>0</v>
      </c>
      <c r="BA167" s="189">
        <f t="shared" si="58"/>
        <v>0</v>
      </c>
      <c r="BB167" s="189">
        <f t="shared" si="58"/>
        <v>0</v>
      </c>
      <c r="BC167" s="189">
        <f t="shared" si="58"/>
        <v>0</v>
      </c>
      <c r="BD167" s="189">
        <f t="shared" si="58"/>
        <v>0</v>
      </c>
      <c r="BE167" s="189">
        <f t="shared" si="58"/>
        <v>0</v>
      </c>
      <c r="BF167" s="189">
        <f t="shared" si="58"/>
        <v>0</v>
      </c>
      <c r="BG167" s="189">
        <f t="shared" si="58"/>
        <v>0</v>
      </c>
      <c r="BH167" s="186"/>
    </row>
    <row r="168" spans="1:60" ht="27.6" hidden="1" customHeight="1" x14ac:dyDescent="0.2">
      <c r="A168" s="77" t="s">
        <v>150</v>
      </c>
      <c r="B168" s="80"/>
      <c r="C168" s="95"/>
      <c r="D168" s="121"/>
      <c r="E168" s="106">
        <f>J168+O168+T168+Y168</f>
        <v>0</v>
      </c>
      <c r="F168" s="106">
        <f>K168+P168+U168+Z168</f>
        <v>0</v>
      </c>
      <c r="G168" s="106">
        <f>L168+Q168+V168+AA168</f>
        <v>0</v>
      </c>
      <c r="H168" s="106">
        <f>M168+R168+W168+AB168</f>
        <v>0</v>
      </c>
      <c r="I168" s="106">
        <f>N168+S168+X168+AC168</f>
        <v>0</v>
      </c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>
        <f>AI168+AN168+AS168+AX168</f>
        <v>0</v>
      </c>
      <c r="AE168" s="106">
        <f>AJ168+AO168+AT168+AY168</f>
        <v>0</v>
      </c>
      <c r="AF168" s="106">
        <f>AK168+AP168+AU168+AZ168</f>
        <v>0</v>
      </c>
      <c r="AG168" s="106">
        <f>AL168+AQ168+AV168+BA168</f>
        <v>0</v>
      </c>
      <c r="AH168" s="106">
        <f>AM168+AR168+AW168+BB168</f>
        <v>0</v>
      </c>
      <c r="AI168" s="106"/>
      <c r="AJ168" s="106"/>
      <c r="AK168" s="106"/>
      <c r="AL168" s="106"/>
      <c r="AM168" s="106"/>
      <c r="AN168" s="106"/>
      <c r="AO168" s="106"/>
      <c r="AP168" s="106"/>
      <c r="AQ168" s="106"/>
      <c r="AR168" s="106"/>
      <c r="AS168" s="106"/>
      <c r="AT168" s="106"/>
      <c r="AU168" s="106"/>
      <c r="AV168" s="106"/>
      <c r="AW168" s="106"/>
      <c r="AX168" s="106"/>
      <c r="AY168" s="106"/>
      <c r="AZ168" s="106"/>
      <c r="BA168" s="106"/>
      <c r="BB168" s="106"/>
      <c r="BC168" s="106">
        <f>AD168-E168</f>
        <v>0</v>
      </c>
      <c r="BD168" s="106">
        <f>AE168-F168</f>
        <v>0</v>
      </c>
      <c r="BE168" s="106">
        <f>AF168-G168</f>
        <v>0</v>
      </c>
      <c r="BF168" s="106">
        <f>AG168-H168</f>
        <v>0</v>
      </c>
      <c r="BG168" s="106">
        <f>AH168-I168</f>
        <v>0</v>
      </c>
      <c r="BH168" s="92"/>
    </row>
    <row r="169" spans="1:60" ht="20.45" hidden="1" customHeight="1" x14ac:dyDescent="0.2">
      <c r="A169" s="77" t="s">
        <v>150</v>
      </c>
      <c r="B169" s="80"/>
      <c r="C169" s="95"/>
      <c r="D169" s="121"/>
      <c r="E169" s="106">
        <f t="shared" ref="E169:E175" si="59">J169+O169+T169+Y169</f>
        <v>0</v>
      </c>
      <c r="F169" s="106">
        <f t="shared" ref="F169:F175" si="60">K169+P169+U169+Z169</f>
        <v>0</v>
      </c>
      <c r="G169" s="106">
        <f t="shared" ref="G169:G175" si="61">L169+Q169+V169+AA169</f>
        <v>0</v>
      </c>
      <c r="H169" s="106">
        <f t="shared" ref="H169:H175" si="62">M169+R169+W169+AB169</f>
        <v>0</v>
      </c>
      <c r="I169" s="106">
        <f t="shared" ref="I169:I175" si="63">N169+S169+X169+AC169</f>
        <v>0</v>
      </c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>
        <f t="shared" ref="AD169:AD175" si="64">AI169+AN169+AS169+AX169</f>
        <v>0</v>
      </c>
      <c r="AE169" s="106">
        <f t="shared" ref="AE169:AE175" si="65">AJ169+AO169+AT169+AY169</f>
        <v>0</v>
      </c>
      <c r="AF169" s="106">
        <f t="shared" ref="AF169:AF175" si="66">AK169+AP169+AU169+AZ169</f>
        <v>0</v>
      </c>
      <c r="AG169" s="106">
        <f t="shared" ref="AG169:AG175" si="67">AL169+AQ169+AV169+BA169</f>
        <v>0</v>
      </c>
      <c r="AH169" s="106">
        <f t="shared" ref="AH169:AH175" si="68">AM169+AR169+AW169+BB169</f>
        <v>0</v>
      </c>
      <c r="AI169" s="106"/>
      <c r="AJ169" s="106"/>
      <c r="AK169" s="106"/>
      <c r="AL169" s="106"/>
      <c r="AM169" s="106"/>
      <c r="AN169" s="106"/>
      <c r="AO169" s="106"/>
      <c r="AP169" s="106"/>
      <c r="AQ169" s="106"/>
      <c r="AR169" s="106"/>
      <c r="AS169" s="106"/>
      <c r="AT169" s="106"/>
      <c r="AU169" s="106"/>
      <c r="AV169" s="106"/>
      <c r="AW169" s="106"/>
      <c r="AX169" s="106"/>
      <c r="AY169" s="106"/>
      <c r="AZ169" s="106"/>
      <c r="BA169" s="106"/>
      <c r="BB169" s="106"/>
      <c r="BC169" s="106">
        <f t="shared" ref="BC169:BC175" si="69">AD169-E169</f>
        <v>0</v>
      </c>
      <c r="BD169" s="106">
        <f t="shared" ref="BD169:BD175" si="70">AE169-F169</f>
        <v>0</v>
      </c>
      <c r="BE169" s="106">
        <f t="shared" ref="BE169:BE175" si="71">AF169-G169</f>
        <v>0</v>
      </c>
      <c r="BF169" s="106">
        <f t="shared" ref="BF169:BF175" si="72">AG169-H169</f>
        <v>0</v>
      </c>
      <c r="BG169" s="106">
        <f t="shared" ref="BG169:BG175" si="73">AH169-I169</f>
        <v>0</v>
      </c>
      <c r="BH169" s="92"/>
    </row>
    <row r="170" spans="1:60" ht="27" hidden="1" customHeight="1" x14ac:dyDescent="0.2">
      <c r="A170" s="77" t="s">
        <v>150</v>
      </c>
      <c r="B170" s="80"/>
      <c r="C170" s="95"/>
      <c r="D170" s="121"/>
      <c r="E170" s="106">
        <f t="shared" si="59"/>
        <v>0</v>
      </c>
      <c r="F170" s="106">
        <f t="shared" si="60"/>
        <v>0</v>
      </c>
      <c r="G170" s="106">
        <f t="shared" si="61"/>
        <v>0</v>
      </c>
      <c r="H170" s="106">
        <f t="shared" si="62"/>
        <v>0</v>
      </c>
      <c r="I170" s="106">
        <f t="shared" si="63"/>
        <v>0</v>
      </c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>
        <f t="shared" si="64"/>
        <v>0</v>
      </c>
      <c r="AE170" s="106">
        <f t="shared" si="65"/>
        <v>0</v>
      </c>
      <c r="AF170" s="106">
        <f t="shared" si="66"/>
        <v>0</v>
      </c>
      <c r="AG170" s="106">
        <f t="shared" si="67"/>
        <v>0</v>
      </c>
      <c r="AH170" s="106">
        <f t="shared" si="68"/>
        <v>0</v>
      </c>
      <c r="AI170" s="106"/>
      <c r="AJ170" s="106"/>
      <c r="AK170" s="106"/>
      <c r="AL170" s="106"/>
      <c r="AM170" s="106"/>
      <c r="AN170" s="106"/>
      <c r="AO170" s="106"/>
      <c r="AP170" s="106"/>
      <c r="AQ170" s="106"/>
      <c r="AR170" s="106"/>
      <c r="AS170" s="106"/>
      <c r="AT170" s="106"/>
      <c r="AU170" s="106"/>
      <c r="AV170" s="106"/>
      <c r="AW170" s="106"/>
      <c r="AX170" s="106"/>
      <c r="AY170" s="106"/>
      <c r="AZ170" s="106"/>
      <c r="BA170" s="106"/>
      <c r="BB170" s="106"/>
      <c r="BC170" s="106">
        <f t="shared" si="69"/>
        <v>0</v>
      </c>
      <c r="BD170" s="106">
        <f t="shared" si="70"/>
        <v>0</v>
      </c>
      <c r="BE170" s="106">
        <f t="shared" si="71"/>
        <v>0</v>
      </c>
      <c r="BF170" s="106">
        <f t="shared" si="72"/>
        <v>0</v>
      </c>
      <c r="BG170" s="106">
        <f t="shared" si="73"/>
        <v>0</v>
      </c>
      <c r="BH170" s="92"/>
    </row>
    <row r="171" spans="1:60" ht="27" hidden="1" customHeight="1" x14ac:dyDescent="0.2">
      <c r="A171" s="77" t="s">
        <v>150</v>
      </c>
      <c r="B171" s="80"/>
      <c r="C171" s="95"/>
      <c r="D171" s="121"/>
      <c r="E171" s="106">
        <f t="shared" si="59"/>
        <v>0</v>
      </c>
      <c r="F171" s="106">
        <f t="shared" si="60"/>
        <v>0</v>
      </c>
      <c r="G171" s="106">
        <f t="shared" si="61"/>
        <v>0</v>
      </c>
      <c r="H171" s="106">
        <f t="shared" si="62"/>
        <v>0</v>
      </c>
      <c r="I171" s="106">
        <f t="shared" si="63"/>
        <v>0</v>
      </c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>
        <f t="shared" si="64"/>
        <v>0</v>
      </c>
      <c r="AE171" s="106">
        <f t="shared" si="65"/>
        <v>0</v>
      </c>
      <c r="AF171" s="106">
        <f t="shared" si="66"/>
        <v>0</v>
      </c>
      <c r="AG171" s="106">
        <f t="shared" si="67"/>
        <v>0</v>
      </c>
      <c r="AH171" s="106">
        <f t="shared" si="68"/>
        <v>0</v>
      </c>
      <c r="AI171" s="106"/>
      <c r="AJ171" s="106"/>
      <c r="AK171" s="106"/>
      <c r="AL171" s="106"/>
      <c r="AM171" s="106"/>
      <c r="AN171" s="106"/>
      <c r="AO171" s="106"/>
      <c r="AP171" s="106"/>
      <c r="AQ171" s="106"/>
      <c r="AR171" s="106"/>
      <c r="AS171" s="106"/>
      <c r="AT171" s="106"/>
      <c r="AU171" s="106"/>
      <c r="AV171" s="106"/>
      <c r="AW171" s="106"/>
      <c r="AX171" s="106"/>
      <c r="AY171" s="106"/>
      <c r="AZ171" s="106"/>
      <c r="BA171" s="106"/>
      <c r="BB171" s="106"/>
      <c r="BC171" s="106">
        <f t="shared" si="69"/>
        <v>0</v>
      </c>
      <c r="BD171" s="106">
        <f t="shared" si="70"/>
        <v>0</v>
      </c>
      <c r="BE171" s="106">
        <f t="shared" si="71"/>
        <v>0</v>
      </c>
      <c r="BF171" s="106">
        <f t="shared" si="72"/>
        <v>0</v>
      </c>
      <c r="BG171" s="106">
        <f t="shared" si="73"/>
        <v>0</v>
      </c>
      <c r="BH171" s="92"/>
    </row>
    <row r="172" spans="1:60" ht="48" hidden="1" customHeight="1" x14ac:dyDescent="0.2">
      <c r="A172" s="77" t="s">
        <v>150</v>
      </c>
      <c r="B172" s="80"/>
      <c r="C172" s="95"/>
      <c r="D172" s="121"/>
      <c r="E172" s="106">
        <f t="shared" si="59"/>
        <v>0</v>
      </c>
      <c r="F172" s="106">
        <f t="shared" si="60"/>
        <v>0</v>
      </c>
      <c r="G172" s="106">
        <f t="shared" si="61"/>
        <v>0</v>
      </c>
      <c r="H172" s="106">
        <f t="shared" si="62"/>
        <v>0</v>
      </c>
      <c r="I172" s="106">
        <f t="shared" si="63"/>
        <v>0</v>
      </c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>
        <f t="shared" si="64"/>
        <v>0</v>
      </c>
      <c r="AE172" s="106">
        <f t="shared" si="65"/>
        <v>0</v>
      </c>
      <c r="AF172" s="106">
        <f t="shared" si="66"/>
        <v>0</v>
      </c>
      <c r="AG172" s="106">
        <f t="shared" si="67"/>
        <v>0</v>
      </c>
      <c r="AH172" s="106">
        <f t="shared" si="68"/>
        <v>0</v>
      </c>
      <c r="AI172" s="106"/>
      <c r="AJ172" s="106"/>
      <c r="AK172" s="106"/>
      <c r="AL172" s="106"/>
      <c r="AM172" s="106"/>
      <c r="AN172" s="106"/>
      <c r="AO172" s="106"/>
      <c r="AP172" s="106"/>
      <c r="AQ172" s="106"/>
      <c r="AR172" s="106"/>
      <c r="AS172" s="106"/>
      <c r="AT172" s="106"/>
      <c r="AU172" s="106"/>
      <c r="AV172" s="106"/>
      <c r="AW172" s="106"/>
      <c r="AX172" s="106"/>
      <c r="AY172" s="106"/>
      <c r="AZ172" s="106"/>
      <c r="BA172" s="106"/>
      <c r="BB172" s="106"/>
      <c r="BC172" s="106">
        <f t="shared" si="69"/>
        <v>0</v>
      </c>
      <c r="BD172" s="106">
        <f t="shared" si="70"/>
        <v>0</v>
      </c>
      <c r="BE172" s="106">
        <f t="shared" si="71"/>
        <v>0</v>
      </c>
      <c r="BF172" s="106">
        <f t="shared" si="72"/>
        <v>0</v>
      </c>
      <c r="BG172" s="106">
        <f t="shared" si="73"/>
        <v>0</v>
      </c>
      <c r="BH172" s="92"/>
    </row>
    <row r="173" spans="1:60" ht="25.15" hidden="1" customHeight="1" x14ac:dyDescent="0.2">
      <c r="A173" s="77" t="s">
        <v>150</v>
      </c>
      <c r="B173" s="80"/>
      <c r="C173" s="95"/>
      <c r="D173" s="121"/>
      <c r="E173" s="106">
        <f t="shared" si="59"/>
        <v>0</v>
      </c>
      <c r="F173" s="106">
        <f t="shared" si="60"/>
        <v>0</v>
      </c>
      <c r="G173" s="106">
        <f t="shared" si="61"/>
        <v>0</v>
      </c>
      <c r="H173" s="106">
        <f t="shared" si="62"/>
        <v>0</v>
      </c>
      <c r="I173" s="106">
        <f t="shared" si="63"/>
        <v>0</v>
      </c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>
        <f t="shared" si="64"/>
        <v>0</v>
      </c>
      <c r="AE173" s="106">
        <f t="shared" si="65"/>
        <v>0</v>
      </c>
      <c r="AF173" s="106">
        <f t="shared" si="66"/>
        <v>0</v>
      </c>
      <c r="AG173" s="106">
        <f t="shared" si="67"/>
        <v>0</v>
      </c>
      <c r="AH173" s="106">
        <f t="shared" si="68"/>
        <v>0</v>
      </c>
      <c r="AI173" s="106"/>
      <c r="AJ173" s="106"/>
      <c r="AK173" s="106"/>
      <c r="AL173" s="106"/>
      <c r="AM173" s="106"/>
      <c r="AN173" s="106"/>
      <c r="AO173" s="106"/>
      <c r="AP173" s="106"/>
      <c r="AQ173" s="106"/>
      <c r="AR173" s="106"/>
      <c r="AS173" s="106"/>
      <c r="AT173" s="106"/>
      <c r="AU173" s="106"/>
      <c r="AV173" s="106"/>
      <c r="AW173" s="106"/>
      <c r="AX173" s="106"/>
      <c r="AY173" s="106"/>
      <c r="AZ173" s="106"/>
      <c r="BA173" s="106"/>
      <c r="BB173" s="106"/>
      <c r="BC173" s="106">
        <f t="shared" si="69"/>
        <v>0</v>
      </c>
      <c r="BD173" s="106">
        <f t="shared" si="70"/>
        <v>0</v>
      </c>
      <c r="BE173" s="106">
        <f t="shared" si="71"/>
        <v>0</v>
      </c>
      <c r="BF173" s="106">
        <f t="shared" si="72"/>
        <v>0</v>
      </c>
      <c r="BG173" s="106">
        <f t="shared" si="73"/>
        <v>0</v>
      </c>
      <c r="BH173" s="92"/>
    </row>
    <row r="174" spans="1:60" ht="37.9" hidden="1" customHeight="1" x14ac:dyDescent="0.2">
      <c r="A174" s="77" t="s">
        <v>150</v>
      </c>
      <c r="B174" s="80"/>
      <c r="C174" s="95"/>
      <c r="D174" s="121"/>
      <c r="E174" s="106">
        <f t="shared" si="59"/>
        <v>0</v>
      </c>
      <c r="F174" s="106">
        <f t="shared" si="60"/>
        <v>0</v>
      </c>
      <c r="G174" s="140">
        <f t="shared" si="61"/>
        <v>0</v>
      </c>
      <c r="H174" s="106">
        <f t="shared" si="62"/>
        <v>0</v>
      </c>
      <c r="I174" s="106">
        <f t="shared" si="63"/>
        <v>0</v>
      </c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40"/>
      <c r="W174" s="106"/>
      <c r="X174" s="106"/>
      <c r="Y174" s="106"/>
      <c r="Z174" s="106"/>
      <c r="AA174" s="106"/>
      <c r="AB174" s="106"/>
      <c r="AC174" s="106"/>
      <c r="AD174" s="106">
        <f t="shared" si="64"/>
        <v>0</v>
      </c>
      <c r="AE174" s="106">
        <f t="shared" si="65"/>
        <v>0</v>
      </c>
      <c r="AF174" s="106">
        <f t="shared" si="66"/>
        <v>0</v>
      </c>
      <c r="AG174" s="106">
        <f t="shared" si="67"/>
        <v>0</v>
      </c>
      <c r="AH174" s="106">
        <f t="shared" si="68"/>
        <v>0</v>
      </c>
      <c r="AI174" s="106"/>
      <c r="AJ174" s="106"/>
      <c r="AK174" s="106"/>
      <c r="AL174" s="106"/>
      <c r="AM174" s="106"/>
      <c r="AN174" s="106"/>
      <c r="AO174" s="106"/>
      <c r="AP174" s="106"/>
      <c r="AQ174" s="106"/>
      <c r="AR174" s="106"/>
      <c r="AS174" s="106"/>
      <c r="AT174" s="106"/>
      <c r="AU174" s="140"/>
      <c r="AV174" s="106"/>
      <c r="AW174" s="106"/>
      <c r="AX174" s="106"/>
      <c r="AY174" s="106"/>
      <c r="AZ174" s="106"/>
      <c r="BA174" s="106"/>
      <c r="BB174" s="106"/>
      <c r="BC174" s="106">
        <f t="shared" si="69"/>
        <v>0</v>
      </c>
      <c r="BD174" s="106">
        <f t="shared" si="70"/>
        <v>0</v>
      </c>
      <c r="BE174" s="106">
        <f t="shared" si="71"/>
        <v>0</v>
      </c>
      <c r="BF174" s="106">
        <f t="shared" si="72"/>
        <v>0</v>
      </c>
      <c r="BG174" s="106">
        <f t="shared" si="73"/>
        <v>0</v>
      </c>
      <c r="BH174" s="92"/>
    </row>
    <row r="175" spans="1:60" ht="63.6" hidden="1" customHeight="1" x14ac:dyDescent="0.2">
      <c r="A175" s="77" t="s">
        <v>150</v>
      </c>
      <c r="B175" s="80"/>
      <c r="C175" s="95"/>
      <c r="D175" s="121"/>
      <c r="E175" s="106">
        <f t="shared" si="59"/>
        <v>0</v>
      </c>
      <c r="F175" s="106">
        <f t="shared" si="60"/>
        <v>0</v>
      </c>
      <c r="G175" s="140">
        <f t="shared" si="61"/>
        <v>0</v>
      </c>
      <c r="H175" s="106">
        <f t="shared" si="62"/>
        <v>0</v>
      </c>
      <c r="I175" s="106">
        <f t="shared" si="63"/>
        <v>0</v>
      </c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40"/>
      <c r="AB175" s="106"/>
      <c r="AC175" s="106"/>
      <c r="AD175" s="106">
        <f t="shared" si="64"/>
        <v>0</v>
      </c>
      <c r="AE175" s="106">
        <f t="shared" si="65"/>
        <v>0</v>
      </c>
      <c r="AF175" s="106">
        <f t="shared" si="66"/>
        <v>0</v>
      </c>
      <c r="AG175" s="106">
        <f t="shared" si="67"/>
        <v>0</v>
      </c>
      <c r="AH175" s="106">
        <f t="shared" si="68"/>
        <v>0</v>
      </c>
      <c r="AI175" s="106"/>
      <c r="AJ175" s="106"/>
      <c r="AK175" s="106"/>
      <c r="AL175" s="106"/>
      <c r="AM175" s="106"/>
      <c r="AN175" s="106"/>
      <c r="AO175" s="106"/>
      <c r="AP175" s="106"/>
      <c r="AQ175" s="106"/>
      <c r="AR175" s="106"/>
      <c r="AS175" s="106"/>
      <c r="AT175" s="106"/>
      <c r="AU175" s="106"/>
      <c r="AV175" s="106"/>
      <c r="AW175" s="106"/>
      <c r="AX175" s="106"/>
      <c r="AY175" s="106"/>
      <c r="AZ175" s="140"/>
      <c r="BA175" s="106"/>
      <c r="BB175" s="106"/>
      <c r="BC175" s="106">
        <f t="shared" si="69"/>
        <v>0</v>
      </c>
      <c r="BD175" s="106">
        <f t="shared" si="70"/>
        <v>0</v>
      </c>
      <c r="BE175" s="106">
        <f t="shared" si="71"/>
        <v>0</v>
      </c>
      <c r="BF175" s="106">
        <f t="shared" si="72"/>
        <v>0</v>
      </c>
      <c r="BG175" s="106">
        <f t="shared" si="73"/>
        <v>0</v>
      </c>
      <c r="BH175" s="92"/>
    </row>
    <row r="177" spans="4:39" x14ac:dyDescent="0.2">
      <c r="D177" s="6" t="s">
        <v>966</v>
      </c>
      <c r="AM177" s="6" t="s">
        <v>967</v>
      </c>
    </row>
    <row r="179" spans="4:39" x14ac:dyDescent="0.2">
      <c r="D179" s="6" t="s">
        <v>43</v>
      </c>
      <c r="AM179" s="6" t="s">
        <v>44</v>
      </c>
    </row>
    <row r="181" spans="4:39" hidden="1" x14ac:dyDescent="0.2">
      <c r="D181" s="6" t="str">
        <f>'Прил 15'!F181</f>
        <v>Заместитель генерального директора по логистике и транспорту</v>
      </c>
      <c r="AM181" s="6" t="str">
        <f>'Прил 15'!BA181</f>
        <v>К.Н. Свешников</v>
      </c>
    </row>
    <row r="182" spans="4:39" hidden="1" x14ac:dyDescent="0.2"/>
    <row r="183" spans="4:39" x14ac:dyDescent="0.2">
      <c r="D183" s="6" t="str">
        <f>'Прил 15'!F183</f>
        <v xml:space="preserve">Начальник ОРС </v>
      </c>
      <c r="AM183" s="6" t="str">
        <f>'Прил 15'!BA183</f>
        <v>Ф.М.Валиахметов</v>
      </c>
    </row>
    <row r="185" spans="4:39" x14ac:dyDescent="0.2">
      <c r="D185" s="6" t="str">
        <f>'Прил 15'!F185</f>
        <v>Начальник УТЭ</v>
      </c>
      <c r="AM185" s="6" t="str">
        <f>'Прил 15'!BA185</f>
        <v>И.Г. Самойлов</v>
      </c>
    </row>
    <row r="187" spans="4:39" x14ac:dyDescent="0.2">
      <c r="D187" s="6" t="str">
        <f>'Прил 15'!F187</f>
        <v>Начальник ОИТ</v>
      </c>
      <c r="AM187" s="6" t="str">
        <f>'Прил 15'!BA187</f>
        <v>А.А. Киселев</v>
      </c>
    </row>
  </sheetData>
  <mergeCells count="29">
    <mergeCell ref="BD2:BH2"/>
    <mergeCell ref="V4:W4"/>
    <mergeCell ref="X4:Y4"/>
    <mergeCell ref="Z4:AA4"/>
    <mergeCell ref="BC14:BG16"/>
    <mergeCell ref="Z9:AA9"/>
    <mergeCell ref="AN16:AR16"/>
    <mergeCell ref="AS16:AW16"/>
    <mergeCell ref="E14:BB14"/>
    <mergeCell ref="AI16:AM16"/>
    <mergeCell ref="O16:S16"/>
    <mergeCell ref="T16:X16"/>
    <mergeCell ref="Y16:AC16"/>
    <mergeCell ref="AD16:AH16"/>
    <mergeCell ref="BH14:BH17"/>
    <mergeCell ref="AX16:BB16"/>
    <mergeCell ref="V6:AM6"/>
    <mergeCell ref="BE3:BH3"/>
    <mergeCell ref="A3:BD3"/>
    <mergeCell ref="V7:AM7"/>
    <mergeCell ref="A14:A17"/>
    <mergeCell ref="B14:B17"/>
    <mergeCell ref="C14:C17"/>
    <mergeCell ref="D14:D17"/>
    <mergeCell ref="E15:AC15"/>
    <mergeCell ref="AD15:BB15"/>
    <mergeCell ref="E16:I16"/>
    <mergeCell ref="J16:N16"/>
    <mergeCell ref="Y11:BG11"/>
  </mergeCells>
  <phoneticPr fontId="27" type="noConversion"/>
  <pageMargins left="0.39370078740157483" right="0.19685039370078741" top="0.39370078740157483" bottom="0.19685039370078741" header="0" footer="0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C185"/>
  <sheetViews>
    <sheetView topLeftCell="A14" zoomScaleNormal="100" workbookViewId="0">
      <pane xSplit="2" ySplit="5" topLeftCell="W157" activePane="bottomRight" state="frozen"/>
      <selection activeCell="A14" sqref="A14"/>
      <selection pane="topRight" activeCell="C14" sqref="C14"/>
      <selection pane="bottomLeft" activeCell="A19" sqref="A19"/>
      <selection pane="bottomRight" activeCell="F188" sqref="F188"/>
    </sheetView>
  </sheetViews>
  <sheetFormatPr defaultColWidth="9.140625" defaultRowHeight="15.75" x14ac:dyDescent="0.25"/>
  <cols>
    <col min="1" max="1" width="5.7109375" style="1" customWidth="1"/>
    <col min="2" max="2" width="31.28515625" style="1" customWidth="1"/>
    <col min="3" max="3" width="13.7109375" style="1" customWidth="1"/>
    <col min="4" max="4" width="7.42578125" style="1" customWidth="1"/>
    <col min="5" max="5" width="5.42578125" style="1" customWidth="1"/>
    <col min="6" max="6" width="5.140625" style="1" customWidth="1"/>
    <col min="7" max="7" width="6.28515625" style="1" customWidth="1"/>
    <col min="8" max="8" width="5" style="1" customWidth="1"/>
    <col min="9" max="10" width="4.28515625" style="1" customWidth="1"/>
    <col min="11" max="11" width="4.7109375" style="1" customWidth="1"/>
    <col min="12" max="12" width="5" style="1" customWidth="1"/>
    <col min="13" max="13" width="4.28515625" style="1" customWidth="1"/>
    <col min="14" max="15" width="4.42578125" style="1" customWidth="1"/>
    <col min="16" max="16" width="4.85546875" style="1" customWidth="1"/>
    <col min="17" max="17" width="6" style="1" customWidth="1"/>
    <col min="18" max="19" width="4.28515625" style="1" customWidth="1"/>
    <col min="20" max="21" width="4.7109375" style="1" customWidth="1"/>
    <col min="22" max="22" width="5.28515625" style="1" customWidth="1"/>
    <col min="23" max="23" width="4.28515625" style="1" customWidth="1"/>
    <col min="24" max="25" width="5.42578125" style="1" customWidth="1"/>
    <col min="26" max="26" width="4.7109375" style="1" customWidth="1"/>
    <col min="27" max="27" width="5.28515625" style="1" customWidth="1"/>
    <col min="28" max="28" width="4.28515625" style="1" customWidth="1"/>
    <col min="29" max="29" width="5.7109375" style="1" customWidth="1"/>
    <col min="30" max="30" width="6.85546875" style="1" customWidth="1"/>
    <col min="31" max="31" width="6.7109375" style="1" customWidth="1"/>
    <col min="32" max="32" width="4.5703125" style="1" customWidth="1"/>
    <col min="33" max="33" width="6.28515625" style="1" customWidth="1"/>
    <col min="34" max="35" width="4.28515625" style="1" customWidth="1"/>
    <col min="36" max="36" width="4.85546875" style="1" customWidth="1"/>
    <col min="37" max="37" width="4.5703125" style="1" customWidth="1"/>
    <col min="38" max="38" width="5.28515625" style="1" customWidth="1"/>
    <col min="39" max="39" width="4.5703125" style="1" customWidth="1"/>
    <col min="40" max="40" width="4.28515625" style="1" customWidth="1"/>
    <col min="41" max="41" width="4.42578125" style="1" customWidth="1"/>
    <col min="42" max="42" width="4.5703125" style="1" customWidth="1"/>
    <col min="43" max="43" width="5.28515625" style="1" customWidth="1"/>
    <col min="44" max="44" width="4.28515625" style="1" customWidth="1"/>
    <col min="45" max="45" width="5.28515625" style="1" customWidth="1"/>
    <col min="46" max="46" width="5.85546875" style="1" customWidth="1"/>
    <col min="47" max="47" width="4.7109375" style="1" customWidth="1"/>
    <col min="48" max="48" width="5.28515625" style="1" customWidth="1"/>
    <col min="49" max="50" width="4.28515625" style="1" customWidth="1"/>
    <col min="51" max="51" width="5.5703125" style="1" customWidth="1"/>
    <col min="52" max="52" width="4.28515625" style="1" customWidth="1"/>
    <col min="53" max="53" width="5.28515625" style="1" customWidth="1"/>
    <col min="54" max="55" width="4.28515625" style="1" customWidth="1"/>
    <col min="56" max="16384" width="9.140625" style="1"/>
  </cols>
  <sheetData>
    <row r="1" spans="1:55" s="6" customFormat="1" ht="12.75" x14ac:dyDescent="0.2">
      <c r="BC1" s="7" t="s">
        <v>875</v>
      </c>
    </row>
    <row r="2" spans="1:55" s="6" customFormat="1" ht="10.9" customHeight="1" x14ac:dyDescent="0.2">
      <c r="AW2" s="311" t="s">
        <v>121</v>
      </c>
      <c r="AX2" s="311"/>
      <c r="AY2" s="311"/>
      <c r="AZ2" s="311"/>
      <c r="BA2" s="311"/>
      <c r="BB2" s="311"/>
      <c r="BC2" s="311"/>
    </row>
    <row r="3" spans="1:55" s="6" customFormat="1" ht="11.45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 t="s">
        <v>876</v>
      </c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295" t="s">
        <v>28</v>
      </c>
      <c r="AX3" s="295"/>
      <c r="AY3" s="295"/>
      <c r="AZ3" s="295"/>
      <c r="BA3" s="295"/>
      <c r="BB3" s="295"/>
      <c r="BC3" s="295"/>
    </row>
    <row r="4" spans="1:55" s="6" customFormat="1" ht="12.75" x14ac:dyDescent="0.2">
      <c r="U4" s="7" t="s">
        <v>784</v>
      </c>
      <c r="V4" s="290" t="s">
        <v>1005</v>
      </c>
      <c r="W4" s="290"/>
      <c r="X4" s="289" t="s">
        <v>799</v>
      </c>
      <c r="Y4" s="289"/>
      <c r="Z4" s="290" t="s">
        <v>968</v>
      </c>
      <c r="AA4" s="290"/>
      <c r="AB4" s="6" t="s">
        <v>786</v>
      </c>
    </row>
    <row r="5" spans="1:55" s="6" customFormat="1" ht="9" customHeight="1" x14ac:dyDescent="0.2"/>
    <row r="6" spans="1:55" s="6" customFormat="1" ht="12.75" x14ac:dyDescent="0.2">
      <c r="V6" s="67" t="s">
        <v>57</v>
      </c>
      <c r="W6" s="285" t="s">
        <v>27</v>
      </c>
      <c r="X6" s="285"/>
      <c r="Y6" s="285"/>
      <c r="Z6" s="285"/>
      <c r="AA6" s="285"/>
      <c r="AB6" s="285"/>
      <c r="AC6" s="285"/>
      <c r="AD6" s="285"/>
      <c r="AE6" s="285"/>
      <c r="AF6" s="108"/>
      <c r="AG6" s="108"/>
      <c r="AH6" s="108"/>
      <c r="AI6" s="108"/>
      <c r="AJ6" s="108"/>
      <c r="AK6" s="108"/>
      <c r="AL6" s="5"/>
      <c r="AM6" s="5"/>
      <c r="AN6" s="5"/>
      <c r="AO6" s="5"/>
    </row>
    <row r="7" spans="1:55" s="6" customFormat="1" ht="10.5" hidden="1" customHeight="1" x14ac:dyDescent="0.2">
      <c r="W7" s="336" t="s">
        <v>58</v>
      </c>
      <c r="X7" s="336"/>
      <c r="Y7" s="336"/>
      <c r="Z7" s="336"/>
      <c r="AA7" s="336"/>
      <c r="AB7" s="336"/>
      <c r="AC7" s="336"/>
      <c r="AD7" s="336"/>
      <c r="AE7" s="336"/>
      <c r="AF7" s="96"/>
      <c r="AG7" s="96"/>
      <c r="AH7" s="96"/>
      <c r="AI7" s="96"/>
      <c r="AJ7" s="96"/>
      <c r="AK7" s="96"/>
      <c r="AL7" s="72"/>
      <c r="AM7" s="72"/>
      <c r="AN7" s="72"/>
      <c r="AO7" s="72"/>
    </row>
    <row r="8" spans="1:55" s="6" customFormat="1" ht="9" customHeight="1" x14ac:dyDescent="0.2"/>
    <row r="9" spans="1:55" s="6" customFormat="1" ht="12.75" x14ac:dyDescent="0.2">
      <c r="Y9" s="7" t="s">
        <v>59</v>
      </c>
      <c r="Z9" s="290" t="s">
        <v>968</v>
      </c>
      <c r="AA9" s="290"/>
      <c r="AB9" s="6" t="s">
        <v>60</v>
      </c>
    </row>
    <row r="10" spans="1:55" s="6" customFormat="1" ht="9" customHeight="1" x14ac:dyDescent="0.2"/>
    <row r="11" spans="1:55" s="6" customFormat="1" ht="13.15" customHeight="1" x14ac:dyDescent="0.2">
      <c r="X11" s="7" t="s">
        <v>61</v>
      </c>
      <c r="Y11" s="309" t="s">
        <v>969</v>
      </c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</row>
    <row r="12" spans="1:55" s="6" customFormat="1" ht="12.75" x14ac:dyDescent="0.2">
      <c r="Y12" s="96" t="s">
        <v>62</v>
      </c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72"/>
      <c r="AO12" s="72"/>
      <c r="AP12" s="72"/>
    </row>
    <row r="13" spans="1:55" s="6" customFormat="1" ht="9" customHeight="1" x14ac:dyDescent="0.2">
      <c r="E13" s="72"/>
      <c r="F13" s="72"/>
      <c r="G13" s="72"/>
      <c r="H13" s="72"/>
      <c r="I13" s="72"/>
    </row>
    <row r="14" spans="1:55" s="3" customFormat="1" ht="16.899999999999999" customHeight="1" x14ac:dyDescent="0.2">
      <c r="A14" s="327" t="s">
        <v>65</v>
      </c>
      <c r="B14" s="327" t="s">
        <v>66</v>
      </c>
      <c r="C14" s="327" t="s">
        <v>63</v>
      </c>
      <c r="D14" s="324" t="s">
        <v>1008</v>
      </c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6"/>
      <c r="AD14" s="329" t="s">
        <v>1009</v>
      </c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0"/>
      <c r="AX14" s="330"/>
      <c r="AY14" s="330"/>
      <c r="AZ14" s="330"/>
      <c r="BA14" s="330"/>
      <c r="BB14" s="330"/>
      <c r="BC14" s="331"/>
    </row>
    <row r="15" spans="1:55" s="3" customFormat="1" ht="15" customHeight="1" x14ac:dyDescent="0.2">
      <c r="A15" s="328"/>
      <c r="B15" s="328"/>
      <c r="C15" s="328"/>
      <c r="D15" s="103" t="s">
        <v>45</v>
      </c>
      <c r="E15" s="332" t="s">
        <v>50</v>
      </c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  <c r="T15" s="333"/>
      <c r="U15" s="333"/>
      <c r="V15" s="333"/>
      <c r="W15" s="333"/>
      <c r="X15" s="333"/>
      <c r="Y15" s="333"/>
      <c r="Z15" s="333"/>
      <c r="AA15" s="333"/>
      <c r="AB15" s="333"/>
      <c r="AC15" s="334"/>
      <c r="AD15" s="70" t="s">
        <v>45</v>
      </c>
      <c r="AE15" s="324" t="s">
        <v>50</v>
      </c>
      <c r="AF15" s="325"/>
      <c r="AG15" s="325"/>
      <c r="AH15" s="325"/>
      <c r="AI15" s="325"/>
      <c r="AJ15" s="325"/>
      <c r="AK15" s="325"/>
      <c r="AL15" s="325"/>
      <c r="AM15" s="325"/>
      <c r="AN15" s="325"/>
      <c r="AO15" s="325"/>
      <c r="AP15" s="325"/>
      <c r="AQ15" s="325"/>
      <c r="AR15" s="325"/>
      <c r="AS15" s="325"/>
      <c r="AT15" s="325"/>
      <c r="AU15" s="325"/>
      <c r="AV15" s="325"/>
      <c r="AW15" s="325"/>
      <c r="AX15" s="325"/>
      <c r="AY15" s="325"/>
      <c r="AZ15" s="325"/>
      <c r="BA15" s="325"/>
      <c r="BB15" s="325"/>
      <c r="BC15" s="326"/>
    </row>
    <row r="16" spans="1:55" s="3" customFormat="1" ht="15" customHeight="1" x14ac:dyDescent="0.2">
      <c r="A16" s="328"/>
      <c r="B16" s="328"/>
      <c r="C16" s="328"/>
      <c r="D16" s="327" t="s">
        <v>788</v>
      </c>
      <c r="E16" s="324" t="s">
        <v>788</v>
      </c>
      <c r="F16" s="325"/>
      <c r="G16" s="325"/>
      <c r="H16" s="325"/>
      <c r="I16" s="326"/>
      <c r="J16" s="324" t="s">
        <v>789</v>
      </c>
      <c r="K16" s="325"/>
      <c r="L16" s="325"/>
      <c r="M16" s="325"/>
      <c r="N16" s="326"/>
      <c r="O16" s="324" t="s">
        <v>790</v>
      </c>
      <c r="P16" s="325"/>
      <c r="Q16" s="325"/>
      <c r="R16" s="325"/>
      <c r="S16" s="326"/>
      <c r="T16" s="324" t="s">
        <v>791</v>
      </c>
      <c r="U16" s="325"/>
      <c r="V16" s="325"/>
      <c r="W16" s="325"/>
      <c r="X16" s="326"/>
      <c r="Y16" s="324" t="s">
        <v>792</v>
      </c>
      <c r="Z16" s="325"/>
      <c r="AA16" s="325"/>
      <c r="AB16" s="325"/>
      <c r="AC16" s="326"/>
      <c r="AD16" s="327" t="s">
        <v>788</v>
      </c>
      <c r="AE16" s="324" t="s">
        <v>788</v>
      </c>
      <c r="AF16" s="325"/>
      <c r="AG16" s="325"/>
      <c r="AH16" s="325"/>
      <c r="AI16" s="326"/>
      <c r="AJ16" s="324" t="s">
        <v>789</v>
      </c>
      <c r="AK16" s="325"/>
      <c r="AL16" s="325"/>
      <c r="AM16" s="325"/>
      <c r="AN16" s="326"/>
      <c r="AO16" s="324" t="s">
        <v>790</v>
      </c>
      <c r="AP16" s="325"/>
      <c r="AQ16" s="325"/>
      <c r="AR16" s="325"/>
      <c r="AS16" s="326"/>
      <c r="AT16" s="324" t="s">
        <v>791</v>
      </c>
      <c r="AU16" s="325"/>
      <c r="AV16" s="325"/>
      <c r="AW16" s="325"/>
      <c r="AX16" s="326"/>
      <c r="AY16" s="324" t="s">
        <v>792</v>
      </c>
      <c r="AZ16" s="325"/>
      <c r="BA16" s="325"/>
      <c r="BB16" s="325"/>
      <c r="BC16" s="326"/>
    </row>
    <row r="17" spans="1:55" s="3" customFormat="1" ht="108" customHeight="1" x14ac:dyDescent="0.2">
      <c r="A17" s="328"/>
      <c r="B17" s="328"/>
      <c r="C17" s="328"/>
      <c r="D17" s="335"/>
      <c r="E17" s="104" t="s">
        <v>877</v>
      </c>
      <c r="F17" s="104" t="s">
        <v>878</v>
      </c>
      <c r="G17" s="104" t="s">
        <v>879</v>
      </c>
      <c r="H17" s="104" t="s">
        <v>880</v>
      </c>
      <c r="I17" s="104" t="s">
        <v>881</v>
      </c>
      <c r="J17" s="104" t="s">
        <v>877</v>
      </c>
      <c r="K17" s="104" t="s">
        <v>878</v>
      </c>
      <c r="L17" s="104" t="s">
        <v>879</v>
      </c>
      <c r="M17" s="104" t="s">
        <v>880</v>
      </c>
      <c r="N17" s="104" t="s">
        <v>881</v>
      </c>
      <c r="O17" s="104" t="s">
        <v>877</v>
      </c>
      <c r="P17" s="104" t="s">
        <v>878</v>
      </c>
      <c r="Q17" s="104" t="s">
        <v>879</v>
      </c>
      <c r="R17" s="104" t="s">
        <v>880</v>
      </c>
      <c r="S17" s="104" t="s">
        <v>881</v>
      </c>
      <c r="T17" s="104" t="s">
        <v>877</v>
      </c>
      <c r="U17" s="104" t="s">
        <v>878</v>
      </c>
      <c r="V17" s="104" t="s">
        <v>879</v>
      </c>
      <c r="W17" s="104" t="s">
        <v>880</v>
      </c>
      <c r="X17" s="104" t="s">
        <v>881</v>
      </c>
      <c r="Y17" s="104" t="s">
        <v>877</v>
      </c>
      <c r="Z17" s="104" t="s">
        <v>878</v>
      </c>
      <c r="AA17" s="104" t="s">
        <v>879</v>
      </c>
      <c r="AB17" s="104" t="s">
        <v>880</v>
      </c>
      <c r="AC17" s="104" t="s">
        <v>881</v>
      </c>
      <c r="AD17" s="335"/>
      <c r="AE17" s="104" t="s">
        <v>877</v>
      </c>
      <c r="AF17" s="104" t="s">
        <v>878</v>
      </c>
      <c r="AG17" s="104" t="s">
        <v>879</v>
      </c>
      <c r="AH17" s="104" t="s">
        <v>880</v>
      </c>
      <c r="AI17" s="104" t="s">
        <v>881</v>
      </c>
      <c r="AJ17" s="104" t="s">
        <v>877</v>
      </c>
      <c r="AK17" s="104" t="s">
        <v>878</v>
      </c>
      <c r="AL17" s="104" t="s">
        <v>879</v>
      </c>
      <c r="AM17" s="104" t="s">
        <v>880</v>
      </c>
      <c r="AN17" s="104" t="s">
        <v>881</v>
      </c>
      <c r="AO17" s="104" t="s">
        <v>877</v>
      </c>
      <c r="AP17" s="104" t="s">
        <v>878</v>
      </c>
      <c r="AQ17" s="104" t="s">
        <v>879</v>
      </c>
      <c r="AR17" s="104" t="s">
        <v>880</v>
      </c>
      <c r="AS17" s="104" t="s">
        <v>881</v>
      </c>
      <c r="AT17" s="104" t="s">
        <v>877</v>
      </c>
      <c r="AU17" s="104" t="s">
        <v>878</v>
      </c>
      <c r="AV17" s="104" t="s">
        <v>879</v>
      </c>
      <c r="AW17" s="104" t="s">
        <v>880</v>
      </c>
      <c r="AX17" s="104" t="s">
        <v>881</v>
      </c>
      <c r="AY17" s="104" t="s">
        <v>877</v>
      </c>
      <c r="AZ17" s="104" t="s">
        <v>878</v>
      </c>
      <c r="BA17" s="104" t="s">
        <v>879</v>
      </c>
      <c r="BB17" s="104" t="s">
        <v>880</v>
      </c>
      <c r="BC17" s="104" t="s">
        <v>881</v>
      </c>
    </row>
    <row r="18" spans="1:55" s="3" customFormat="1" ht="12" x14ac:dyDescent="0.2">
      <c r="A18" s="68">
        <v>1</v>
      </c>
      <c r="B18" s="68">
        <v>2</v>
      </c>
      <c r="C18" s="68">
        <v>3</v>
      </c>
      <c r="D18" s="68">
        <v>4</v>
      </c>
      <c r="E18" s="68" t="s">
        <v>91</v>
      </c>
      <c r="F18" s="68" t="s">
        <v>92</v>
      </c>
      <c r="G18" s="68" t="s">
        <v>93</v>
      </c>
      <c r="H18" s="68" t="s">
        <v>94</v>
      </c>
      <c r="I18" s="68" t="s">
        <v>275</v>
      </c>
      <c r="J18" s="68" t="s">
        <v>272</v>
      </c>
      <c r="K18" s="68" t="s">
        <v>273</v>
      </c>
      <c r="L18" s="68" t="s">
        <v>274</v>
      </c>
      <c r="M18" s="68" t="s">
        <v>808</v>
      </c>
      <c r="N18" s="68" t="s">
        <v>809</v>
      </c>
      <c r="O18" s="68" t="s">
        <v>812</v>
      </c>
      <c r="P18" s="68" t="s">
        <v>813</v>
      </c>
      <c r="Q18" s="68" t="s">
        <v>814</v>
      </c>
      <c r="R18" s="68" t="s">
        <v>815</v>
      </c>
      <c r="S18" s="68" t="s">
        <v>816</v>
      </c>
      <c r="T18" s="68" t="s">
        <v>819</v>
      </c>
      <c r="U18" s="68" t="s">
        <v>820</v>
      </c>
      <c r="V18" s="68" t="s">
        <v>821</v>
      </c>
      <c r="W18" s="68" t="s">
        <v>822</v>
      </c>
      <c r="X18" s="68" t="s">
        <v>823</v>
      </c>
      <c r="Y18" s="68" t="s">
        <v>826</v>
      </c>
      <c r="Z18" s="68" t="s">
        <v>827</v>
      </c>
      <c r="AA18" s="68" t="s">
        <v>828</v>
      </c>
      <c r="AB18" s="68" t="s">
        <v>829</v>
      </c>
      <c r="AC18" s="68" t="s">
        <v>830</v>
      </c>
      <c r="AD18" s="68">
        <v>6</v>
      </c>
      <c r="AE18" s="68" t="s">
        <v>101</v>
      </c>
      <c r="AF18" s="68" t="s">
        <v>102</v>
      </c>
      <c r="AG18" s="68" t="s">
        <v>103</v>
      </c>
      <c r="AH18" s="68" t="s">
        <v>104</v>
      </c>
      <c r="AI18" s="68" t="s">
        <v>306</v>
      </c>
      <c r="AJ18" s="68" t="s">
        <v>303</v>
      </c>
      <c r="AK18" s="68" t="s">
        <v>304</v>
      </c>
      <c r="AL18" s="68" t="s">
        <v>305</v>
      </c>
      <c r="AM18" s="68" t="s">
        <v>882</v>
      </c>
      <c r="AN18" s="68" t="s">
        <v>883</v>
      </c>
      <c r="AO18" s="68" t="s">
        <v>884</v>
      </c>
      <c r="AP18" s="68" t="s">
        <v>885</v>
      </c>
      <c r="AQ18" s="68" t="s">
        <v>886</v>
      </c>
      <c r="AR18" s="68" t="s">
        <v>887</v>
      </c>
      <c r="AS18" s="68" t="s">
        <v>888</v>
      </c>
      <c r="AT18" s="68" t="s">
        <v>889</v>
      </c>
      <c r="AU18" s="68" t="s">
        <v>890</v>
      </c>
      <c r="AV18" s="68" t="s">
        <v>891</v>
      </c>
      <c r="AW18" s="68" t="s">
        <v>892</v>
      </c>
      <c r="AX18" s="68" t="s">
        <v>893</v>
      </c>
      <c r="AY18" s="68" t="s">
        <v>894</v>
      </c>
      <c r="AZ18" s="68" t="s">
        <v>895</v>
      </c>
      <c r="BA18" s="68" t="s">
        <v>896</v>
      </c>
      <c r="BB18" s="68" t="s">
        <v>897</v>
      </c>
      <c r="BC18" s="68" t="s">
        <v>898</v>
      </c>
    </row>
    <row r="19" spans="1:55" s="6" customFormat="1" ht="18.600000000000001" customHeight="1" x14ac:dyDescent="0.2">
      <c r="A19" s="97" t="s">
        <v>55</v>
      </c>
      <c r="B19" s="88"/>
      <c r="C19" s="89"/>
      <c r="D19" s="166">
        <f>SUM(D20:D25)</f>
        <v>22.758324999999999</v>
      </c>
      <c r="E19" s="166">
        <f t="shared" ref="E19:BC19" si="0">SUM(E20:E25)</f>
        <v>0</v>
      </c>
      <c r="F19" s="166">
        <f t="shared" si="0"/>
        <v>0</v>
      </c>
      <c r="G19" s="166">
        <f t="shared" si="0"/>
        <v>0</v>
      </c>
      <c r="H19" s="166">
        <f t="shared" si="0"/>
        <v>0</v>
      </c>
      <c r="I19" s="166">
        <f t="shared" si="0"/>
        <v>0</v>
      </c>
      <c r="J19" s="166">
        <f t="shared" si="0"/>
        <v>0</v>
      </c>
      <c r="K19" s="166">
        <f t="shared" si="0"/>
        <v>0</v>
      </c>
      <c r="L19" s="166">
        <f t="shared" si="0"/>
        <v>0</v>
      </c>
      <c r="M19" s="166">
        <f t="shared" si="0"/>
        <v>0</v>
      </c>
      <c r="N19" s="166">
        <f t="shared" si="0"/>
        <v>0</v>
      </c>
      <c r="O19" s="166">
        <f t="shared" si="0"/>
        <v>0</v>
      </c>
      <c r="P19" s="166">
        <f t="shared" si="0"/>
        <v>0</v>
      </c>
      <c r="Q19" s="166">
        <f t="shared" si="0"/>
        <v>0</v>
      </c>
      <c r="R19" s="166">
        <f t="shared" si="0"/>
        <v>0</v>
      </c>
      <c r="S19" s="166">
        <f t="shared" si="0"/>
        <v>0</v>
      </c>
      <c r="T19" s="166">
        <f t="shared" si="0"/>
        <v>0</v>
      </c>
      <c r="U19" s="166">
        <f t="shared" si="0"/>
        <v>0</v>
      </c>
      <c r="V19" s="166">
        <f t="shared" si="0"/>
        <v>0</v>
      </c>
      <c r="W19" s="166">
        <f t="shared" si="0"/>
        <v>0</v>
      </c>
      <c r="X19" s="166">
        <f t="shared" si="0"/>
        <v>0</v>
      </c>
      <c r="Y19" s="166">
        <f t="shared" si="0"/>
        <v>0</v>
      </c>
      <c r="Z19" s="166">
        <f t="shared" si="0"/>
        <v>0</v>
      </c>
      <c r="AA19" s="166">
        <f t="shared" si="0"/>
        <v>0</v>
      </c>
      <c r="AB19" s="166">
        <f t="shared" si="0"/>
        <v>0</v>
      </c>
      <c r="AC19" s="166">
        <f t="shared" si="0"/>
        <v>0</v>
      </c>
      <c r="AD19" s="166">
        <f t="shared" si="0"/>
        <v>108.076015</v>
      </c>
      <c r="AE19" s="166">
        <f t="shared" si="0"/>
        <v>1.3910045</v>
      </c>
      <c r="AF19" s="166">
        <f t="shared" si="0"/>
        <v>0.30800450000000001</v>
      </c>
      <c r="AG19" s="166">
        <f t="shared" si="0"/>
        <v>0</v>
      </c>
      <c r="AH19" s="166">
        <f t="shared" si="0"/>
        <v>1.083</v>
      </c>
      <c r="AI19" s="166">
        <f t="shared" si="0"/>
        <v>0</v>
      </c>
      <c r="AJ19" s="166">
        <f t="shared" si="0"/>
        <v>0</v>
      </c>
      <c r="AK19" s="166">
        <f t="shared" si="0"/>
        <v>0</v>
      </c>
      <c r="AL19" s="166">
        <f t="shared" si="0"/>
        <v>0</v>
      </c>
      <c r="AM19" s="166">
        <f t="shared" si="0"/>
        <v>0</v>
      </c>
      <c r="AN19" s="166">
        <f t="shared" si="0"/>
        <v>0</v>
      </c>
      <c r="AO19" s="166">
        <f t="shared" si="0"/>
        <v>1.3910045</v>
      </c>
      <c r="AP19" s="166">
        <f t="shared" si="0"/>
        <v>0.30800450000000001</v>
      </c>
      <c r="AQ19" s="166">
        <f t="shared" si="0"/>
        <v>0</v>
      </c>
      <c r="AR19" s="166">
        <f t="shared" si="0"/>
        <v>1.083</v>
      </c>
      <c r="AS19" s="166">
        <f t="shared" si="0"/>
        <v>0</v>
      </c>
      <c r="AT19" s="166">
        <f t="shared" si="0"/>
        <v>0</v>
      </c>
      <c r="AU19" s="166">
        <f t="shared" si="0"/>
        <v>0</v>
      </c>
      <c r="AV19" s="166">
        <f t="shared" si="0"/>
        <v>0</v>
      </c>
      <c r="AW19" s="166">
        <f t="shared" si="0"/>
        <v>0</v>
      </c>
      <c r="AX19" s="166">
        <f t="shared" si="0"/>
        <v>0</v>
      </c>
      <c r="AY19" s="166">
        <f t="shared" si="0"/>
        <v>0</v>
      </c>
      <c r="AZ19" s="166">
        <f t="shared" si="0"/>
        <v>0</v>
      </c>
      <c r="BA19" s="166">
        <f t="shared" si="0"/>
        <v>0</v>
      </c>
      <c r="BB19" s="166">
        <f t="shared" si="0"/>
        <v>0</v>
      </c>
      <c r="BC19" s="166">
        <f t="shared" si="0"/>
        <v>0</v>
      </c>
    </row>
    <row r="20" spans="1:55" s="6" customFormat="1" ht="26.45" customHeight="1" x14ac:dyDescent="0.2">
      <c r="A20" s="77" t="s">
        <v>903</v>
      </c>
      <c r="B20" s="78" t="s">
        <v>904</v>
      </c>
      <c r="C20" s="93" t="s">
        <v>36</v>
      </c>
      <c r="D20" s="167">
        <f>D28</f>
        <v>0</v>
      </c>
      <c r="E20" s="167">
        <f t="shared" ref="E20:R20" si="1">E28</f>
        <v>0</v>
      </c>
      <c r="F20" s="167">
        <f t="shared" si="1"/>
        <v>0</v>
      </c>
      <c r="G20" s="167">
        <f t="shared" si="1"/>
        <v>0</v>
      </c>
      <c r="H20" s="167">
        <f t="shared" si="1"/>
        <v>0</v>
      </c>
      <c r="I20" s="167">
        <f t="shared" si="1"/>
        <v>0</v>
      </c>
      <c r="J20" s="167">
        <f t="shared" si="1"/>
        <v>0</v>
      </c>
      <c r="K20" s="167">
        <f t="shared" si="1"/>
        <v>0</v>
      </c>
      <c r="L20" s="167">
        <f t="shared" si="1"/>
        <v>0</v>
      </c>
      <c r="M20" s="167">
        <f t="shared" si="1"/>
        <v>0</v>
      </c>
      <c r="N20" s="167">
        <f t="shared" si="1"/>
        <v>0</v>
      </c>
      <c r="O20" s="167">
        <f t="shared" si="1"/>
        <v>0</v>
      </c>
      <c r="P20" s="167">
        <f t="shared" si="1"/>
        <v>0</v>
      </c>
      <c r="Q20" s="167">
        <f t="shared" si="1"/>
        <v>0</v>
      </c>
      <c r="R20" s="167">
        <f t="shared" si="1"/>
        <v>0</v>
      </c>
      <c r="S20" s="167">
        <f t="shared" ref="S20:BC20" si="2">S28</f>
        <v>0</v>
      </c>
      <c r="T20" s="167">
        <f t="shared" si="2"/>
        <v>0</v>
      </c>
      <c r="U20" s="167">
        <f t="shared" si="2"/>
        <v>0</v>
      </c>
      <c r="V20" s="167">
        <f t="shared" si="2"/>
        <v>0</v>
      </c>
      <c r="W20" s="167">
        <f t="shared" si="2"/>
        <v>0</v>
      </c>
      <c r="X20" s="167">
        <f t="shared" si="2"/>
        <v>0</v>
      </c>
      <c r="Y20" s="167">
        <f t="shared" si="2"/>
        <v>0</v>
      </c>
      <c r="Z20" s="167">
        <f t="shared" si="2"/>
        <v>0</v>
      </c>
      <c r="AA20" s="167">
        <f t="shared" si="2"/>
        <v>0</v>
      </c>
      <c r="AB20" s="167">
        <f t="shared" si="2"/>
        <v>0</v>
      </c>
      <c r="AC20" s="167">
        <f t="shared" si="2"/>
        <v>0</v>
      </c>
      <c r="AD20" s="167">
        <f t="shared" si="2"/>
        <v>0</v>
      </c>
      <c r="AE20" s="167">
        <f t="shared" si="2"/>
        <v>0</v>
      </c>
      <c r="AF20" s="167">
        <f t="shared" si="2"/>
        <v>0</v>
      </c>
      <c r="AG20" s="167">
        <f t="shared" si="2"/>
        <v>0</v>
      </c>
      <c r="AH20" s="167">
        <f t="shared" si="2"/>
        <v>0</v>
      </c>
      <c r="AI20" s="167">
        <f t="shared" si="2"/>
        <v>0</v>
      </c>
      <c r="AJ20" s="167">
        <f t="shared" si="2"/>
        <v>0</v>
      </c>
      <c r="AK20" s="167">
        <f t="shared" si="2"/>
        <v>0</v>
      </c>
      <c r="AL20" s="167">
        <f t="shared" si="2"/>
        <v>0</v>
      </c>
      <c r="AM20" s="167">
        <f t="shared" si="2"/>
        <v>0</v>
      </c>
      <c r="AN20" s="167">
        <f t="shared" si="2"/>
        <v>0</v>
      </c>
      <c r="AO20" s="167">
        <f t="shared" si="2"/>
        <v>0</v>
      </c>
      <c r="AP20" s="167">
        <f t="shared" si="2"/>
        <v>0</v>
      </c>
      <c r="AQ20" s="167">
        <f t="shared" si="2"/>
        <v>0</v>
      </c>
      <c r="AR20" s="167">
        <f t="shared" si="2"/>
        <v>0</v>
      </c>
      <c r="AS20" s="167">
        <f t="shared" si="2"/>
        <v>0</v>
      </c>
      <c r="AT20" s="167">
        <f t="shared" si="2"/>
        <v>0</v>
      </c>
      <c r="AU20" s="167">
        <f t="shared" si="2"/>
        <v>0</v>
      </c>
      <c r="AV20" s="167">
        <f t="shared" si="2"/>
        <v>0</v>
      </c>
      <c r="AW20" s="167">
        <f t="shared" si="2"/>
        <v>0</v>
      </c>
      <c r="AX20" s="167">
        <f t="shared" si="2"/>
        <v>0</v>
      </c>
      <c r="AY20" s="167">
        <f t="shared" si="2"/>
        <v>0</v>
      </c>
      <c r="AZ20" s="167">
        <f t="shared" si="2"/>
        <v>0</v>
      </c>
      <c r="BA20" s="167">
        <f t="shared" si="2"/>
        <v>0</v>
      </c>
      <c r="BB20" s="167">
        <f t="shared" si="2"/>
        <v>0</v>
      </c>
      <c r="BC20" s="167">
        <f t="shared" si="2"/>
        <v>0</v>
      </c>
    </row>
    <row r="21" spans="1:55" s="6" customFormat="1" ht="28.9" customHeight="1" x14ac:dyDescent="0.2">
      <c r="A21" s="77" t="s">
        <v>905</v>
      </c>
      <c r="B21" s="78" t="s">
        <v>906</v>
      </c>
      <c r="C21" s="93" t="s">
        <v>36</v>
      </c>
      <c r="D21" s="167">
        <f>D81</f>
        <v>5.6182699999999999</v>
      </c>
      <c r="E21" s="167">
        <f t="shared" ref="E21:R21" si="3">E81</f>
        <v>0</v>
      </c>
      <c r="F21" s="167">
        <f t="shared" si="3"/>
        <v>0</v>
      </c>
      <c r="G21" s="167">
        <f t="shared" si="3"/>
        <v>0</v>
      </c>
      <c r="H21" s="167">
        <f t="shared" si="3"/>
        <v>0</v>
      </c>
      <c r="I21" s="167">
        <f t="shared" si="3"/>
        <v>0</v>
      </c>
      <c r="J21" s="167">
        <f t="shared" si="3"/>
        <v>0</v>
      </c>
      <c r="K21" s="167">
        <f t="shared" si="3"/>
        <v>0</v>
      </c>
      <c r="L21" s="167">
        <f t="shared" si="3"/>
        <v>0</v>
      </c>
      <c r="M21" s="167">
        <f t="shared" si="3"/>
        <v>0</v>
      </c>
      <c r="N21" s="167">
        <f t="shared" si="3"/>
        <v>0</v>
      </c>
      <c r="O21" s="167">
        <f t="shared" si="3"/>
        <v>0</v>
      </c>
      <c r="P21" s="167">
        <f t="shared" si="3"/>
        <v>0</v>
      </c>
      <c r="Q21" s="167">
        <f t="shared" si="3"/>
        <v>0</v>
      </c>
      <c r="R21" s="167">
        <f t="shared" si="3"/>
        <v>0</v>
      </c>
      <c r="S21" s="167">
        <f t="shared" ref="S21:BC21" si="4">S81</f>
        <v>0</v>
      </c>
      <c r="T21" s="167">
        <f t="shared" si="4"/>
        <v>0</v>
      </c>
      <c r="U21" s="167">
        <f t="shared" si="4"/>
        <v>0</v>
      </c>
      <c r="V21" s="167">
        <f t="shared" si="4"/>
        <v>0</v>
      </c>
      <c r="W21" s="167">
        <f t="shared" si="4"/>
        <v>0</v>
      </c>
      <c r="X21" s="167">
        <f t="shared" si="4"/>
        <v>0</v>
      </c>
      <c r="Y21" s="167">
        <f t="shared" si="4"/>
        <v>0</v>
      </c>
      <c r="Z21" s="167">
        <f t="shared" si="4"/>
        <v>0</v>
      </c>
      <c r="AA21" s="167">
        <f t="shared" si="4"/>
        <v>0</v>
      </c>
      <c r="AB21" s="167">
        <f t="shared" si="4"/>
        <v>0</v>
      </c>
      <c r="AC21" s="167">
        <f t="shared" si="4"/>
        <v>0</v>
      </c>
      <c r="AD21" s="167">
        <f t="shared" si="4"/>
        <v>93.191000000000003</v>
      </c>
      <c r="AE21" s="167">
        <f t="shared" si="4"/>
        <v>0.24936564999999999</v>
      </c>
      <c r="AF21" s="167">
        <f t="shared" si="4"/>
        <v>0.24936564999999999</v>
      </c>
      <c r="AG21" s="167">
        <f t="shared" si="4"/>
        <v>0</v>
      </c>
      <c r="AH21" s="167">
        <f t="shared" si="4"/>
        <v>0</v>
      </c>
      <c r="AI21" s="167">
        <f t="shared" si="4"/>
        <v>0</v>
      </c>
      <c r="AJ21" s="167">
        <f t="shared" si="4"/>
        <v>0</v>
      </c>
      <c r="AK21" s="167">
        <f t="shared" si="4"/>
        <v>0</v>
      </c>
      <c r="AL21" s="167">
        <f t="shared" si="4"/>
        <v>0</v>
      </c>
      <c r="AM21" s="167">
        <f t="shared" si="4"/>
        <v>0</v>
      </c>
      <c r="AN21" s="167">
        <f t="shared" si="4"/>
        <v>0</v>
      </c>
      <c r="AO21" s="167">
        <f t="shared" si="4"/>
        <v>0.24936564999999999</v>
      </c>
      <c r="AP21" s="167">
        <f t="shared" si="4"/>
        <v>0.24936564999999999</v>
      </c>
      <c r="AQ21" s="167">
        <f t="shared" si="4"/>
        <v>0</v>
      </c>
      <c r="AR21" s="167">
        <f t="shared" si="4"/>
        <v>0</v>
      </c>
      <c r="AS21" s="167">
        <f t="shared" si="4"/>
        <v>0</v>
      </c>
      <c r="AT21" s="167">
        <f t="shared" si="4"/>
        <v>0</v>
      </c>
      <c r="AU21" s="167">
        <f t="shared" si="4"/>
        <v>0</v>
      </c>
      <c r="AV21" s="167">
        <f t="shared" si="4"/>
        <v>0</v>
      </c>
      <c r="AW21" s="167">
        <f t="shared" si="4"/>
        <v>0</v>
      </c>
      <c r="AX21" s="167">
        <f t="shared" si="4"/>
        <v>0</v>
      </c>
      <c r="AY21" s="167">
        <f t="shared" si="4"/>
        <v>0</v>
      </c>
      <c r="AZ21" s="167">
        <f t="shared" si="4"/>
        <v>0</v>
      </c>
      <c r="BA21" s="167">
        <f t="shared" si="4"/>
        <v>0</v>
      </c>
      <c r="BB21" s="167">
        <f t="shared" si="4"/>
        <v>0</v>
      </c>
      <c r="BC21" s="167">
        <f t="shared" si="4"/>
        <v>0</v>
      </c>
    </row>
    <row r="22" spans="1:55" s="6" customFormat="1" ht="52.15" customHeight="1" x14ac:dyDescent="0.2">
      <c r="A22" s="77" t="s">
        <v>907</v>
      </c>
      <c r="B22" s="79" t="s">
        <v>908</v>
      </c>
      <c r="C22" s="93" t="s">
        <v>36</v>
      </c>
      <c r="D22" s="131">
        <f>D147</f>
        <v>0</v>
      </c>
      <c r="E22" s="131">
        <f t="shared" ref="E22:R22" si="5">E147</f>
        <v>0</v>
      </c>
      <c r="F22" s="131">
        <f t="shared" si="5"/>
        <v>0</v>
      </c>
      <c r="G22" s="131">
        <f t="shared" si="5"/>
        <v>0</v>
      </c>
      <c r="H22" s="131">
        <f t="shared" si="5"/>
        <v>0</v>
      </c>
      <c r="I22" s="131">
        <f t="shared" si="5"/>
        <v>0</v>
      </c>
      <c r="J22" s="131">
        <f t="shared" si="5"/>
        <v>0</v>
      </c>
      <c r="K22" s="131">
        <f t="shared" si="5"/>
        <v>0</v>
      </c>
      <c r="L22" s="131">
        <f t="shared" si="5"/>
        <v>0</v>
      </c>
      <c r="M22" s="131">
        <f t="shared" si="5"/>
        <v>0</v>
      </c>
      <c r="N22" s="131">
        <f t="shared" si="5"/>
        <v>0</v>
      </c>
      <c r="O22" s="131">
        <f t="shared" si="5"/>
        <v>0</v>
      </c>
      <c r="P22" s="131">
        <f t="shared" si="5"/>
        <v>0</v>
      </c>
      <c r="Q22" s="131">
        <f t="shared" si="5"/>
        <v>0</v>
      </c>
      <c r="R22" s="131">
        <f t="shared" si="5"/>
        <v>0</v>
      </c>
      <c r="S22" s="131">
        <f t="shared" ref="S22:BC22" si="6">S147</f>
        <v>0</v>
      </c>
      <c r="T22" s="131">
        <f t="shared" si="6"/>
        <v>0</v>
      </c>
      <c r="U22" s="131">
        <f t="shared" si="6"/>
        <v>0</v>
      </c>
      <c r="V22" s="131">
        <f t="shared" si="6"/>
        <v>0</v>
      </c>
      <c r="W22" s="131">
        <f t="shared" si="6"/>
        <v>0</v>
      </c>
      <c r="X22" s="131">
        <f t="shared" si="6"/>
        <v>0</v>
      </c>
      <c r="Y22" s="131">
        <f t="shared" si="6"/>
        <v>0</v>
      </c>
      <c r="Z22" s="131">
        <f t="shared" si="6"/>
        <v>0</v>
      </c>
      <c r="AA22" s="131">
        <f t="shared" si="6"/>
        <v>0</v>
      </c>
      <c r="AB22" s="131">
        <f t="shared" si="6"/>
        <v>0</v>
      </c>
      <c r="AC22" s="131">
        <f t="shared" si="6"/>
        <v>0</v>
      </c>
      <c r="AD22" s="131">
        <f t="shared" si="6"/>
        <v>0</v>
      </c>
      <c r="AE22" s="131">
        <f t="shared" si="6"/>
        <v>0</v>
      </c>
      <c r="AF22" s="131">
        <f t="shared" si="6"/>
        <v>0</v>
      </c>
      <c r="AG22" s="131">
        <f t="shared" si="6"/>
        <v>0</v>
      </c>
      <c r="AH22" s="131">
        <f t="shared" si="6"/>
        <v>0</v>
      </c>
      <c r="AI22" s="131">
        <f t="shared" si="6"/>
        <v>0</v>
      </c>
      <c r="AJ22" s="131">
        <f t="shared" si="6"/>
        <v>0</v>
      </c>
      <c r="AK22" s="131">
        <f t="shared" si="6"/>
        <v>0</v>
      </c>
      <c r="AL22" s="131">
        <f t="shared" si="6"/>
        <v>0</v>
      </c>
      <c r="AM22" s="131">
        <f t="shared" si="6"/>
        <v>0</v>
      </c>
      <c r="AN22" s="131">
        <f t="shared" si="6"/>
        <v>0</v>
      </c>
      <c r="AO22" s="131">
        <f t="shared" si="6"/>
        <v>0</v>
      </c>
      <c r="AP22" s="131">
        <f t="shared" si="6"/>
        <v>0</v>
      </c>
      <c r="AQ22" s="131">
        <f t="shared" si="6"/>
        <v>0</v>
      </c>
      <c r="AR22" s="131">
        <f t="shared" si="6"/>
        <v>0</v>
      </c>
      <c r="AS22" s="131">
        <f t="shared" si="6"/>
        <v>0</v>
      </c>
      <c r="AT22" s="131">
        <f t="shared" si="6"/>
        <v>0</v>
      </c>
      <c r="AU22" s="131">
        <f t="shared" si="6"/>
        <v>0</v>
      </c>
      <c r="AV22" s="131">
        <f t="shared" si="6"/>
        <v>0</v>
      </c>
      <c r="AW22" s="131">
        <f t="shared" si="6"/>
        <v>0</v>
      </c>
      <c r="AX22" s="131">
        <f t="shared" si="6"/>
        <v>0</v>
      </c>
      <c r="AY22" s="131">
        <f t="shared" si="6"/>
        <v>0</v>
      </c>
      <c r="AZ22" s="131">
        <f t="shared" si="6"/>
        <v>0</v>
      </c>
      <c r="BA22" s="131">
        <f t="shared" si="6"/>
        <v>0</v>
      </c>
      <c r="BB22" s="131">
        <f t="shared" si="6"/>
        <v>0</v>
      </c>
      <c r="BC22" s="131">
        <f t="shared" si="6"/>
        <v>0</v>
      </c>
    </row>
    <row r="23" spans="1:55" s="6" customFormat="1" ht="32.450000000000003" customHeight="1" x14ac:dyDescent="0.2">
      <c r="A23" s="77" t="s">
        <v>909</v>
      </c>
      <c r="B23" s="78" t="s">
        <v>910</v>
      </c>
      <c r="C23" s="93" t="s">
        <v>36</v>
      </c>
      <c r="D23" s="131">
        <f>D156</f>
        <v>0</v>
      </c>
      <c r="E23" s="131">
        <f t="shared" ref="E23:R23" si="7">E156</f>
        <v>0</v>
      </c>
      <c r="F23" s="131">
        <f t="shared" si="7"/>
        <v>0</v>
      </c>
      <c r="G23" s="131">
        <f t="shared" si="7"/>
        <v>0</v>
      </c>
      <c r="H23" s="131">
        <f t="shared" si="7"/>
        <v>0</v>
      </c>
      <c r="I23" s="131">
        <f t="shared" si="7"/>
        <v>0</v>
      </c>
      <c r="J23" s="131">
        <f t="shared" si="7"/>
        <v>0</v>
      </c>
      <c r="K23" s="131">
        <f t="shared" si="7"/>
        <v>0</v>
      </c>
      <c r="L23" s="131">
        <f t="shared" si="7"/>
        <v>0</v>
      </c>
      <c r="M23" s="131">
        <f t="shared" si="7"/>
        <v>0</v>
      </c>
      <c r="N23" s="131">
        <f t="shared" si="7"/>
        <v>0</v>
      </c>
      <c r="O23" s="131">
        <f t="shared" si="7"/>
        <v>0</v>
      </c>
      <c r="P23" s="131">
        <f t="shared" si="7"/>
        <v>0</v>
      </c>
      <c r="Q23" s="131">
        <f t="shared" si="7"/>
        <v>0</v>
      </c>
      <c r="R23" s="131">
        <f t="shared" si="7"/>
        <v>0</v>
      </c>
      <c r="S23" s="131">
        <f t="shared" ref="S23:BC23" si="8">S156</f>
        <v>0</v>
      </c>
      <c r="T23" s="131">
        <f t="shared" si="8"/>
        <v>0</v>
      </c>
      <c r="U23" s="131">
        <f t="shared" si="8"/>
        <v>0</v>
      </c>
      <c r="V23" s="131">
        <f t="shared" si="8"/>
        <v>0</v>
      </c>
      <c r="W23" s="131">
        <f t="shared" si="8"/>
        <v>0</v>
      </c>
      <c r="X23" s="131">
        <f t="shared" si="8"/>
        <v>0</v>
      </c>
      <c r="Y23" s="131">
        <f t="shared" si="8"/>
        <v>0</v>
      </c>
      <c r="Z23" s="131">
        <f t="shared" si="8"/>
        <v>0</v>
      </c>
      <c r="AA23" s="131">
        <f t="shared" si="8"/>
        <v>0</v>
      </c>
      <c r="AB23" s="131">
        <f t="shared" si="8"/>
        <v>0</v>
      </c>
      <c r="AC23" s="131">
        <f t="shared" si="8"/>
        <v>0</v>
      </c>
      <c r="AD23" s="131">
        <f t="shared" si="8"/>
        <v>0.60163583333333337</v>
      </c>
      <c r="AE23" s="131">
        <f t="shared" si="8"/>
        <v>5.8638849999999999E-2</v>
      </c>
      <c r="AF23" s="131">
        <f t="shared" si="8"/>
        <v>5.8638849999999999E-2</v>
      </c>
      <c r="AG23" s="131">
        <f t="shared" si="8"/>
        <v>0</v>
      </c>
      <c r="AH23" s="131">
        <f t="shared" si="8"/>
        <v>0</v>
      </c>
      <c r="AI23" s="131">
        <f t="shared" si="8"/>
        <v>0</v>
      </c>
      <c r="AJ23" s="131">
        <f t="shared" si="8"/>
        <v>0</v>
      </c>
      <c r="AK23" s="131">
        <f t="shared" si="8"/>
        <v>0</v>
      </c>
      <c r="AL23" s="131">
        <f t="shared" si="8"/>
        <v>0</v>
      </c>
      <c r="AM23" s="131">
        <f t="shared" si="8"/>
        <v>0</v>
      </c>
      <c r="AN23" s="131">
        <f t="shared" si="8"/>
        <v>0</v>
      </c>
      <c r="AO23" s="131">
        <f t="shared" si="8"/>
        <v>5.8638849999999999E-2</v>
      </c>
      <c r="AP23" s="131">
        <f t="shared" si="8"/>
        <v>5.8638849999999999E-2</v>
      </c>
      <c r="AQ23" s="131">
        <f t="shared" si="8"/>
        <v>0</v>
      </c>
      <c r="AR23" s="131">
        <f t="shared" si="8"/>
        <v>0</v>
      </c>
      <c r="AS23" s="131">
        <f t="shared" si="8"/>
        <v>0</v>
      </c>
      <c r="AT23" s="131">
        <f t="shared" si="8"/>
        <v>0</v>
      </c>
      <c r="AU23" s="131">
        <f t="shared" si="8"/>
        <v>0</v>
      </c>
      <c r="AV23" s="131">
        <f t="shared" si="8"/>
        <v>0</v>
      </c>
      <c r="AW23" s="131">
        <f t="shared" si="8"/>
        <v>0</v>
      </c>
      <c r="AX23" s="131">
        <f t="shared" si="8"/>
        <v>0</v>
      </c>
      <c r="AY23" s="131">
        <f t="shared" si="8"/>
        <v>0</v>
      </c>
      <c r="AZ23" s="131">
        <f t="shared" si="8"/>
        <v>0</v>
      </c>
      <c r="BA23" s="131">
        <f t="shared" si="8"/>
        <v>0</v>
      </c>
      <c r="BB23" s="131">
        <f t="shared" si="8"/>
        <v>0</v>
      </c>
      <c r="BC23" s="131">
        <f t="shared" si="8"/>
        <v>0</v>
      </c>
    </row>
    <row r="24" spans="1:55" s="6" customFormat="1" ht="37.15" customHeight="1" x14ac:dyDescent="0.2">
      <c r="A24" s="77" t="s">
        <v>911</v>
      </c>
      <c r="B24" s="78" t="s">
        <v>912</v>
      </c>
      <c r="C24" s="93" t="s">
        <v>36</v>
      </c>
      <c r="D24" s="131">
        <f>D163</f>
        <v>0</v>
      </c>
      <c r="E24" s="131">
        <f t="shared" ref="E24:R24" si="9">E163</f>
        <v>0</v>
      </c>
      <c r="F24" s="131">
        <f t="shared" si="9"/>
        <v>0</v>
      </c>
      <c r="G24" s="131">
        <f t="shared" si="9"/>
        <v>0</v>
      </c>
      <c r="H24" s="131">
        <f t="shared" si="9"/>
        <v>0</v>
      </c>
      <c r="I24" s="131">
        <f t="shared" si="9"/>
        <v>0</v>
      </c>
      <c r="J24" s="131">
        <f t="shared" si="9"/>
        <v>0</v>
      </c>
      <c r="K24" s="131">
        <f t="shared" si="9"/>
        <v>0</v>
      </c>
      <c r="L24" s="131">
        <f t="shared" si="9"/>
        <v>0</v>
      </c>
      <c r="M24" s="131">
        <f t="shared" si="9"/>
        <v>0</v>
      </c>
      <c r="N24" s="131">
        <f t="shared" si="9"/>
        <v>0</v>
      </c>
      <c r="O24" s="131">
        <f t="shared" si="9"/>
        <v>0</v>
      </c>
      <c r="P24" s="131">
        <f t="shared" si="9"/>
        <v>0</v>
      </c>
      <c r="Q24" s="131">
        <f t="shared" si="9"/>
        <v>0</v>
      </c>
      <c r="R24" s="131">
        <f t="shared" si="9"/>
        <v>0</v>
      </c>
      <c r="S24" s="131">
        <f t="shared" ref="S24:BC24" si="10">S163</f>
        <v>0</v>
      </c>
      <c r="T24" s="131">
        <f t="shared" si="10"/>
        <v>0</v>
      </c>
      <c r="U24" s="131">
        <f t="shared" si="10"/>
        <v>0</v>
      </c>
      <c r="V24" s="131">
        <f t="shared" si="10"/>
        <v>0</v>
      </c>
      <c r="W24" s="131">
        <f t="shared" si="10"/>
        <v>0</v>
      </c>
      <c r="X24" s="131">
        <f t="shared" si="10"/>
        <v>0</v>
      </c>
      <c r="Y24" s="131">
        <f t="shared" si="10"/>
        <v>0</v>
      </c>
      <c r="Z24" s="131">
        <f t="shared" si="10"/>
        <v>0</v>
      </c>
      <c r="AA24" s="131">
        <f t="shared" si="10"/>
        <v>0</v>
      </c>
      <c r="AB24" s="131">
        <f t="shared" si="10"/>
        <v>0</v>
      </c>
      <c r="AC24" s="131">
        <f t="shared" si="10"/>
        <v>0</v>
      </c>
      <c r="AD24" s="131">
        <f t="shared" si="10"/>
        <v>0</v>
      </c>
      <c r="AE24" s="131">
        <f t="shared" si="10"/>
        <v>0</v>
      </c>
      <c r="AF24" s="131">
        <f t="shared" si="10"/>
        <v>0</v>
      </c>
      <c r="AG24" s="131">
        <f t="shared" si="10"/>
        <v>0</v>
      </c>
      <c r="AH24" s="131">
        <f t="shared" si="10"/>
        <v>0</v>
      </c>
      <c r="AI24" s="131">
        <f t="shared" si="10"/>
        <v>0</v>
      </c>
      <c r="AJ24" s="131">
        <f t="shared" si="10"/>
        <v>0</v>
      </c>
      <c r="AK24" s="131">
        <f t="shared" si="10"/>
        <v>0</v>
      </c>
      <c r="AL24" s="131">
        <f t="shared" si="10"/>
        <v>0</v>
      </c>
      <c r="AM24" s="131">
        <f t="shared" si="10"/>
        <v>0</v>
      </c>
      <c r="AN24" s="131">
        <f t="shared" si="10"/>
        <v>0</v>
      </c>
      <c r="AO24" s="131">
        <f t="shared" si="10"/>
        <v>0</v>
      </c>
      <c r="AP24" s="131">
        <f t="shared" si="10"/>
        <v>0</v>
      </c>
      <c r="AQ24" s="131">
        <f t="shared" si="10"/>
        <v>0</v>
      </c>
      <c r="AR24" s="131">
        <f t="shared" si="10"/>
        <v>0</v>
      </c>
      <c r="AS24" s="131">
        <f t="shared" si="10"/>
        <v>0</v>
      </c>
      <c r="AT24" s="131">
        <f t="shared" si="10"/>
        <v>0</v>
      </c>
      <c r="AU24" s="131">
        <f t="shared" si="10"/>
        <v>0</v>
      </c>
      <c r="AV24" s="131">
        <f t="shared" si="10"/>
        <v>0</v>
      </c>
      <c r="AW24" s="131">
        <f t="shared" si="10"/>
        <v>0</v>
      </c>
      <c r="AX24" s="131">
        <f t="shared" si="10"/>
        <v>0</v>
      </c>
      <c r="AY24" s="131">
        <f t="shared" si="10"/>
        <v>0</v>
      </c>
      <c r="AZ24" s="131">
        <f t="shared" si="10"/>
        <v>0</v>
      </c>
      <c r="BA24" s="131">
        <f t="shared" si="10"/>
        <v>0</v>
      </c>
      <c r="BB24" s="131">
        <f t="shared" si="10"/>
        <v>0</v>
      </c>
      <c r="BC24" s="131">
        <f t="shared" si="10"/>
        <v>0</v>
      </c>
    </row>
    <row r="25" spans="1:55" s="6" customFormat="1" ht="28.9" customHeight="1" x14ac:dyDescent="0.2">
      <c r="A25" s="77" t="s">
        <v>913</v>
      </c>
      <c r="B25" s="78" t="s">
        <v>914</v>
      </c>
      <c r="C25" s="93" t="s">
        <v>36</v>
      </c>
      <c r="D25" s="131">
        <f>D167</f>
        <v>17.140055</v>
      </c>
      <c r="E25" s="131">
        <f t="shared" ref="E25:R25" si="11">E167</f>
        <v>0</v>
      </c>
      <c r="F25" s="131">
        <f t="shared" si="11"/>
        <v>0</v>
      </c>
      <c r="G25" s="131">
        <f t="shared" si="11"/>
        <v>0</v>
      </c>
      <c r="H25" s="131">
        <f t="shared" si="11"/>
        <v>0</v>
      </c>
      <c r="I25" s="131">
        <f t="shared" si="11"/>
        <v>0</v>
      </c>
      <c r="J25" s="131">
        <f t="shared" si="11"/>
        <v>0</v>
      </c>
      <c r="K25" s="131">
        <f t="shared" si="11"/>
        <v>0</v>
      </c>
      <c r="L25" s="131">
        <f t="shared" si="11"/>
        <v>0</v>
      </c>
      <c r="M25" s="131">
        <f t="shared" si="11"/>
        <v>0</v>
      </c>
      <c r="N25" s="131">
        <f t="shared" si="11"/>
        <v>0</v>
      </c>
      <c r="O25" s="131">
        <f t="shared" si="11"/>
        <v>0</v>
      </c>
      <c r="P25" s="131">
        <f t="shared" si="11"/>
        <v>0</v>
      </c>
      <c r="Q25" s="131">
        <f t="shared" si="11"/>
        <v>0</v>
      </c>
      <c r="R25" s="131">
        <f t="shared" si="11"/>
        <v>0</v>
      </c>
      <c r="S25" s="131">
        <f t="shared" ref="S25:BC25" si="12">S167</f>
        <v>0</v>
      </c>
      <c r="T25" s="131">
        <f t="shared" si="12"/>
        <v>0</v>
      </c>
      <c r="U25" s="131">
        <f t="shared" si="12"/>
        <v>0</v>
      </c>
      <c r="V25" s="131">
        <f t="shared" si="12"/>
        <v>0</v>
      </c>
      <c r="W25" s="131">
        <f t="shared" si="12"/>
        <v>0</v>
      </c>
      <c r="X25" s="131">
        <f t="shared" si="12"/>
        <v>0</v>
      </c>
      <c r="Y25" s="131">
        <f t="shared" si="12"/>
        <v>0</v>
      </c>
      <c r="Z25" s="131">
        <f t="shared" si="12"/>
        <v>0</v>
      </c>
      <c r="AA25" s="131">
        <f t="shared" si="12"/>
        <v>0</v>
      </c>
      <c r="AB25" s="131">
        <f t="shared" si="12"/>
        <v>0</v>
      </c>
      <c r="AC25" s="131">
        <f t="shared" si="12"/>
        <v>0</v>
      </c>
      <c r="AD25" s="131">
        <f t="shared" si="12"/>
        <v>14.283379166666668</v>
      </c>
      <c r="AE25" s="131">
        <f t="shared" si="12"/>
        <v>1.083</v>
      </c>
      <c r="AF25" s="131">
        <f t="shared" si="12"/>
        <v>0</v>
      </c>
      <c r="AG25" s="131">
        <f t="shared" si="12"/>
        <v>0</v>
      </c>
      <c r="AH25" s="131">
        <f t="shared" si="12"/>
        <v>1.083</v>
      </c>
      <c r="AI25" s="131">
        <f t="shared" si="12"/>
        <v>0</v>
      </c>
      <c r="AJ25" s="131">
        <f t="shared" si="12"/>
        <v>0</v>
      </c>
      <c r="AK25" s="131">
        <f t="shared" si="12"/>
        <v>0</v>
      </c>
      <c r="AL25" s="131">
        <f t="shared" si="12"/>
        <v>0</v>
      </c>
      <c r="AM25" s="131">
        <f t="shared" si="12"/>
        <v>0</v>
      </c>
      <c r="AN25" s="131">
        <f t="shared" si="12"/>
        <v>0</v>
      </c>
      <c r="AO25" s="131">
        <f t="shared" si="12"/>
        <v>1.083</v>
      </c>
      <c r="AP25" s="131">
        <f t="shared" si="12"/>
        <v>0</v>
      </c>
      <c r="AQ25" s="131">
        <f t="shared" si="12"/>
        <v>0</v>
      </c>
      <c r="AR25" s="131">
        <f t="shared" si="12"/>
        <v>1.083</v>
      </c>
      <c r="AS25" s="131">
        <f t="shared" si="12"/>
        <v>0</v>
      </c>
      <c r="AT25" s="131">
        <f t="shared" si="12"/>
        <v>0</v>
      </c>
      <c r="AU25" s="131">
        <f t="shared" si="12"/>
        <v>0</v>
      </c>
      <c r="AV25" s="131">
        <f t="shared" si="12"/>
        <v>0</v>
      </c>
      <c r="AW25" s="131">
        <f t="shared" si="12"/>
        <v>0</v>
      </c>
      <c r="AX25" s="131">
        <f t="shared" si="12"/>
        <v>0</v>
      </c>
      <c r="AY25" s="131">
        <f t="shared" si="12"/>
        <v>0</v>
      </c>
      <c r="AZ25" s="131">
        <f t="shared" si="12"/>
        <v>0</v>
      </c>
      <c r="BA25" s="131">
        <f t="shared" si="12"/>
        <v>0</v>
      </c>
      <c r="BB25" s="131">
        <f t="shared" si="12"/>
        <v>0</v>
      </c>
      <c r="BC25" s="131">
        <f t="shared" si="12"/>
        <v>0</v>
      </c>
    </row>
    <row r="26" spans="1:55" s="6" customFormat="1" ht="7.9" customHeight="1" x14ac:dyDescent="0.2">
      <c r="A26" s="77"/>
      <c r="B26" s="78"/>
      <c r="C26" s="95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</row>
    <row r="27" spans="1:55" s="6" customFormat="1" ht="12.75" x14ac:dyDescent="0.2">
      <c r="A27" s="77" t="s">
        <v>915</v>
      </c>
      <c r="B27" s="78" t="s">
        <v>916</v>
      </c>
      <c r="C27" s="95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</row>
    <row r="28" spans="1:55" s="6" customFormat="1" ht="24.6" customHeight="1" x14ac:dyDescent="0.2">
      <c r="A28" s="183" t="s">
        <v>133</v>
      </c>
      <c r="B28" s="184" t="s">
        <v>917</v>
      </c>
      <c r="C28" s="185" t="s">
        <v>36</v>
      </c>
      <c r="D28" s="196">
        <v>0</v>
      </c>
      <c r="E28" s="196">
        <v>0</v>
      </c>
      <c r="F28" s="196">
        <v>0</v>
      </c>
      <c r="G28" s="196">
        <v>0</v>
      </c>
      <c r="H28" s="196">
        <v>0</v>
      </c>
      <c r="I28" s="196">
        <v>0</v>
      </c>
      <c r="J28" s="196">
        <v>0</v>
      </c>
      <c r="K28" s="196">
        <v>0</v>
      </c>
      <c r="L28" s="196">
        <v>0</v>
      </c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6">
        <v>0</v>
      </c>
      <c r="S28" s="196">
        <v>0</v>
      </c>
      <c r="T28" s="196">
        <v>0</v>
      </c>
      <c r="U28" s="196">
        <v>0</v>
      </c>
      <c r="V28" s="196">
        <v>0</v>
      </c>
      <c r="W28" s="196">
        <v>0</v>
      </c>
      <c r="X28" s="196">
        <v>0</v>
      </c>
      <c r="Y28" s="196">
        <v>0</v>
      </c>
      <c r="Z28" s="196">
        <v>0</v>
      </c>
      <c r="AA28" s="196">
        <v>0</v>
      </c>
      <c r="AB28" s="196">
        <v>0</v>
      </c>
      <c r="AC28" s="196">
        <v>0</v>
      </c>
      <c r="AD28" s="196">
        <v>0</v>
      </c>
      <c r="AE28" s="196">
        <v>0</v>
      </c>
      <c r="AF28" s="196">
        <v>0</v>
      </c>
      <c r="AG28" s="196">
        <v>0</v>
      </c>
      <c r="AH28" s="196">
        <v>0</v>
      </c>
      <c r="AI28" s="196">
        <v>0</v>
      </c>
      <c r="AJ28" s="196">
        <v>0</v>
      </c>
      <c r="AK28" s="196">
        <v>0</v>
      </c>
      <c r="AL28" s="196">
        <v>0</v>
      </c>
      <c r="AM28" s="196">
        <v>0</v>
      </c>
      <c r="AN28" s="196">
        <v>0</v>
      </c>
      <c r="AO28" s="196">
        <v>0</v>
      </c>
      <c r="AP28" s="196">
        <v>0</v>
      </c>
      <c r="AQ28" s="196">
        <v>0</v>
      </c>
      <c r="AR28" s="196">
        <v>0</v>
      </c>
      <c r="AS28" s="196">
        <v>0</v>
      </c>
      <c r="AT28" s="196">
        <v>0</v>
      </c>
      <c r="AU28" s="196">
        <v>0</v>
      </c>
      <c r="AV28" s="196">
        <v>0</v>
      </c>
      <c r="AW28" s="196">
        <v>0</v>
      </c>
      <c r="AX28" s="196">
        <v>0</v>
      </c>
      <c r="AY28" s="196">
        <v>0</v>
      </c>
      <c r="AZ28" s="196">
        <v>0</v>
      </c>
      <c r="BA28" s="196">
        <v>0</v>
      </c>
      <c r="BB28" s="196">
        <v>0</v>
      </c>
      <c r="BC28" s="196">
        <v>0</v>
      </c>
    </row>
    <row r="29" spans="1:55" s="6" customFormat="1" ht="38.25" hidden="1" x14ac:dyDescent="0.2">
      <c r="A29" s="77" t="s">
        <v>136</v>
      </c>
      <c r="B29" s="78" t="s">
        <v>918</v>
      </c>
      <c r="C29" s="93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</row>
    <row r="30" spans="1:55" s="6" customFormat="1" ht="63.75" hidden="1" x14ac:dyDescent="0.2">
      <c r="A30" s="77" t="s">
        <v>676</v>
      </c>
      <c r="B30" s="78" t="s">
        <v>919</v>
      </c>
      <c r="C30" s="93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</row>
    <row r="31" spans="1:55" s="6" customFormat="1" ht="63.75" hidden="1" x14ac:dyDescent="0.2">
      <c r="A31" s="77" t="s">
        <v>681</v>
      </c>
      <c r="B31" s="78" t="s">
        <v>920</v>
      </c>
      <c r="C31" s="93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</row>
    <row r="32" spans="1:55" s="6" customFormat="1" ht="51" hidden="1" x14ac:dyDescent="0.2">
      <c r="A32" s="77" t="s">
        <v>683</v>
      </c>
      <c r="B32" s="78" t="s">
        <v>921</v>
      </c>
      <c r="C32" s="93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</row>
    <row r="33" spans="1:55" s="6" customFormat="1" ht="25.5" hidden="1" x14ac:dyDescent="0.2">
      <c r="A33" s="77" t="s">
        <v>683</v>
      </c>
      <c r="B33" s="80" t="s">
        <v>922</v>
      </c>
      <c r="C33" s="93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</row>
    <row r="34" spans="1:55" s="6" customFormat="1" ht="25.5" hidden="1" x14ac:dyDescent="0.2">
      <c r="A34" s="77" t="s">
        <v>683</v>
      </c>
      <c r="B34" s="80" t="s">
        <v>922</v>
      </c>
      <c r="C34" s="93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</row>
    <row r="35" spans="1:55" s="6" customFormat="1" ht="12.75" hidden="1" x14ac:dyDescent="0.2">
      <c r="A35" s="77" t="s">
        <v>85</v>
      </c>
      <c r="B35" s="78" t="s">
        <v>85</v>
      </c>
      <c r="C35" s="93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</row>
    <row r="36" spans="1:55" s="6" customFormat="1" ht="38.25" hidden="1" x14ac:dyDescent="0.2">
      <c r="A36" s="77" t="s">
        <v>138</v>
      </c>
      <c r="B36" s="78" t="s">
        <v>923</v>
      </c>
      <c r="C36" s="93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</row>
    <row r="37" spans="1:55" s="6" customFormat="1" ht="63.75" hidden="1" x14ac:dyDescent="0.2">
      <c r="A37" s="77" t="s">
        <v>704</v>
      </c>
      <c r="B37" s="78" t="s">
        <v>924</v>
      </c>
      <c r="C37" s="93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</row>
    <row r="38" spans="1:55" s="6" customFormat="1" ht="25.5" hidden="1" x14ac:dyDescent="0.2">
      <c r="A38" s="77" t="s">
        <v>704</v>
      </c>
      <c r="B38" s="80" t="s">
        <v>922</v>
      </c>
      <c r="C38" s="93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</row>
    <row r="39" spans="1:55" s="6" customFormat="1" ht="25.5" hidden="1" x14ac:dyDescent="0.2">
      <c r="A39" s="77" t="s">
        <v>704</v>
      </c>
      <c r="B39" s="80" t="s">
        <v>922</v>
      </c>
      <c r="C39" s="93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</row>
    <row r="40" spans="1:55" s="6" customFormat="1" ht="12.75" hidden="1" x14ac:dyDescent="0.2">
      <c r="A40" s="77" t="s">
        <v>85</v>
      </c>
      <c r="B40" s="78" t="s">
        <v>85</v>
      </c>
      <c r="C40" s="93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</row>
    <row r="41" spans="1:55" s="6" customFormat="1" ht="38.25" hidden="1" x14ac:dyDescent="0.2">
      <c r="A41" s="77" t="s">
        <v>705</v>
      </c>
      <c r="B41" s="78" t="s">
        <v>925</v>
      </c>
      <c r="C41" s="93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</row>
    <row r="42" spans="1:55" s="6" customFormat="1" ht="25.5" hidden="1" x14ac:dyDescent="0.2">
      <c r="A42" s="77" t="s">
        <v>705</v>
      </c>
      <c r="B42" s="80" t="s">
        <v>922</v>
      </c>
      <c r="C42" s="93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</row>
    <row r="43" spans="1:55" s="6" customFormat="1" ht="25.5" hidden="1" x14ac:dyDescent="0.2">
      <c r="A43" s="77" t="s">
        <v>705</v>
      </c>
      <c r="B43" s="80" t="s">
        <v>922</v>
      </c>
      <c r="C43" s="93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</row>
    <row r="44" spans="1:55" s="6" customFormat="1" ht="12.75" hidden="1" x14ac:dyDescent="0.2">
      <c r="A44" s="77" t="s">
        <v>85</v>
      </c>
      <c r="B44" s="78" t="s">
        <v>85</v>
      </c>
      <c r="C44" s="93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</row>
    <row r="45" spans="1:55" s="6" customFormat="1" ht="51" hidden="1" x14ac:dyDescent="0.2">
      <c r="A45" s="77" t="s">
        <v>140</v>
      </c>
      <c r="B45" s="78" t="s">
        <v>926</v>
      </c>
      <c r="C45" s="93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</row>
    <row r="46" spans="1:55" s="6" customFormat="1" ht="38.25" hidden="1" x14ac:dyDescent="0.2">
      <c r="A46" s="77" t="s">
        <v>927</v>
      </c>
      <c r="B46" s="78" t="s">
        <v>928</v>
      </c>
      <c r="C46" s="93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</row>
    <row r="47" spans="1:55" s="6" customFormat="1" ht="114.75" hidden="1" x14ac:dyDescent="0.2">
      <c r="A47" s="77" t="s">
        <v>927</v>
      </c>
      <c r="B47" s="78" t="s">
        <v>929</v>
      </c>
      <c r="C47" s="93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</row>
    <row r="48" spans="1:55" s="6" customFormat="1" ht="25.5" hidden="1" x14ac:dyDescent="0.2">
      <c r="A48" s="77" t="s">
        <v>927</v>
      </c>
      <c r="B48" s="80" t="s">
        <v>922</v>
      </c>
      <c r="C48" s="93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</row>
    <row r="49" spans="1:55" s="6" customFormat="1" ht="25.5" hidden="1" x14ac:dyDescent="0.2">
      <c r="A49" s="77" t="s">
        <v>927</v>
      </c>
      <c r="B49" s="80" t="s">
        <v>922</v>
      </c>
      <c r="C49" s="93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</row>
    <row r="50" spans="1:55" s="6" customFormat="1" ht="12.75" hidden="1" x14ac:dyDescent="0.2">
      <c r="A50" s="77" t="s">
        <v>85</v>
      </c>
      <c r="B50" s="78" t="s">
        <v>85</v>
      </c>
      <c r="C50" s="93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</row>
    <row r="51" spans="1:55" s="6" customFormat="1" ht="89.25" hidden="1" x14ac:dyDescent="0.2">
      <c r="A51" s="77" t="s">
        <v>927</v>
      </c>
      <c r="B51" s="78" t="s">
        <v>930</v>
      </c>
      <c r="C51" s="93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</row>
    <row r="52" spans="1:55" s="6" customFormat="1" ht="25.5" hidden="1" x14ac:dyDescent="0.2">
      <c r="A52" s="77" t="s">
        <v>927</v>
      </c>
      <c r="B52" s="80" t="s">
        <v>922</v>
      </c>
      <c r="C52" s="93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</row>
    <row r="53" spans="1:55" s="6" customFormat="1" ht="25.5" hidden="1" x14ac:dyDescent="0.2">
      <c r="A53" s="77" t="s">
        <v>927</v>
      </c>
      <c r="B53" s="80" t="s">
        <v>922</v>
      </c>
      <c r="C53" s="93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</row>
    <row r="54" spans="1:55" s="6" customFormat="1" ht="12.75" hidden="1" x14ac:dyDescent="0.2">
      <c r="A54" s="77" t="s">
        <v>85</v>
      </c>
      <c r="B54" s="78" t="s">
        <v>85</v>
      </c>
      <c r="C54" s="93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</row>
    <row r="55" spans="1:55" s="6" customFormat="1" ht="102" hidden="1" x14ac:dyDescent="0.2">
      <c r="A55" s="77" t="s">
        <v>927</v>
      </c>
      <c r="B55" s="78" t="s">
        <v>931</v>
      </c>
      <c r="C55" s="93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</row>
    <row r="56" spans="1:55" s="6" customFormat="1" ht="25.5" hidden="1" x14ac:dyDescent="0.2">
      <c r="A56" s="77" t="s">
        <v>927</v>
      </c>
      <c r="B56" s="80" t="s">
        <v>922</v>
      </c>
      <c r="C56" s="93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</row>
    <row r="57" spans="1:55" s="6" customFormat="1" ht="25.5" hidden="1" x14ac:dyDescent="0.2">
      <c r="A57" s="77" t="s">
        <v>927</v>
      </c>
      <c r="B57" s="80" t="s">
        <v>922</v>
      </c>
      <c r="C57" s="93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</row>
    <row r="58" spans="1:55" s="6" customFormat="1" ht="12.75" hidden="1" x14ac:dyDescent="0.2">
      <c r="A58" s="77" t="s">
        <v>85</v>
      </c>
      <c r="B58" s="78" t="s">
        <v>85</v>
      </c>
      <c r="C58" s="93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</row>
    <row r="59" spans="1:55" s="6" customFormat="1" ht="38.25" hidden="1" x14ac:dyDescent="0.2">
      <c r="A59" s="77" t="s">
        <v>932</v>
      </c>
      <c r="B59" s="78" t="s">
        <v>928</v>
      </c>
      <c r="C59" s="93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</row>
    <row r="60" spans="1:55" s="6" customFormat="1" ht="114.75" hidden="1" x14ac:dyDescent="0.2">
      <c r="A60" s="77" t="s">
        <v>932</v>
      </c>
      <c r="B60" s="78" t="s">
        <v>929</v>
      </c>
      <c r="C60" s="93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</row>
    <row r="61" spans="1:55" s="6" customFormat="1" ht="25.5" hidden="1" x14ac:dyDescent="0.2">
      <c r="A61" s="77" t="s">
        <v>932</v>
      </c>
      <c r="B61" s="80" t="s">
        <v>922</v>
      </c>
      <c r="C61" s="93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</row>
    <row r="62" spans="1:55" s="6" customFormat="1" ht="25.5" hidden="1" x14ac:dyDescent="0.2">
      <c r="A62" s="77" t="s">
        <v>932</v>
      </c>
      <c r="B62" s="80" t="s">
        <v>922</v>
      </c>
      <c r="C62" s="93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</row>
    <row r="63" spans="1:55" s="6" customFormat="1" ht="12.75" hidden="1" x14ac:dyDescent="0.2">
      <c r="A63" s="77" t="s">
        <v>85</v>
      </c>
      <c r="B63" s="78" t="s">
        <v>85</v>
      </c>
      <c r="C63" s="93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</row>
    <row r="64" spans="1:55" s="6" customFormat="1" ht="89.25" hidden="1" x14ac:dyDescent="0.2">
      <c r="A64" s="77" t="s">
        <v>932</v>
      </c>
      <c r="B64" s="78" t="s">
        <v>930</v>
      </c>
      <c r="C64" s="93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</row>
    <row r="65" spans="1:55" s="6" customFormat="1" ht="25.5" hidden="1" x14ac:dyDescent="0.2">
      <c r="A65" s="77" t="s">
        <v>932</v>
      </c>
      <c r="B65" s="80" t="s">
        <v>922</v>
      </c>
      <c r="C65" s="93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</row>
    <row r="66" spans="1:55" s="6" customFormat="1" ht="25.5" hidden="1" x14ac:dyDescent="0.2">
      <c r="A66" s="77" t="s">
        <v>932</v>
      </c>
      <c r="B66" s="80" t="s">
        <v>922</v>
      </c>
      <c r="C66" s="93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</row>
    <row r="67" spans="1:55" s="6" customFormat="1" ht="12.75" hidden="1" x14ac:dyDescent="0.2">
      <c r="A67" s="77" t="s">
        <v>85</v>
      </c>
      <c r="B67" s="78" t="s">
        <v>85</v>
      </c>
      <c r="C67" s="93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</row>
    <row r="68" spans="1:55" s="6" customFormat="1" ht="102" hidden="1" x14ac:dyDescent="0.2">
      <c r="A68" s="77" t="s">
        <v>932</v>
      </c>
      <c r="B68" s="78" t="s">
        <v>933</v>
      </c>
      <c r="C68" s="93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</row>
    <row r="69" spans="1:55" s="6" customFormat="1" ht="25.5" hidden="1" x14ac:dyDescent="0.2">
      <c r="A69" s="77" t="s">
        <v>932</v>
      </c>
      <c r="B69" s="80" t="s">
        <v>922</v>
      </c>
      <c r="C69" s="93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</row>
    <row r="70" spans="1:55" s="6" customFormat="1" ht="25.5" hidden="1" x14ac:dyDescent="0.2">
      <c r="A70" s="77" t="s">
        <v>932</v>
      </c>
      <c r="B70" s="80" t="s">
        <v>922</v>
      </c>
      <c r="C70" s="93"/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</row>
    <row r="71" spans="1:55" s="6" customFormat="1" ht="12.75" hidden="1" x14ac:dyDescent="0.2">
      <c r="A71" s="77" t="s">
        <v>85</v>
      </c>
      <c r="B71" s="78" t="s">
        <v>85</v>
      </c>
      <c r="C71" s="93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</row>
    <row r="72" spans="1:55" s="6" customFormat="1" ht="89.25" hidden="1" x14ac:dyDescent="0.2">
      <c r="A72" s="77" t="s">
        <v>934</v>
      </c>
      <c r="B72" s="78" t="s">
        <v>935</v>
      </c>
      <c r="C72" s="93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</row>
    <row r="73" spans="1:55" s="6" customFormat="1" ht="63.75" hidden="1" x14ac:dyDescent="0.2">
      <c r="A73" s="77" t="s">
        <v>936</v>
      </c>
      <c r="B73" s="78" t="s">
        <v>937</v>
      </c>
      <c r="C73" s="93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</row>
    <row r="74" spans="1:55" s="6" customFormat="1" ht="25.5" hidden="1" x14ac:dyDescent="0.2">
      <c r="A74" s="77" t="s">
        <v>936</v>
      </c>
      <c r="B74" s="80" t="s">
        <v>922</v>
      </c>
      <c r="C74" s="93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</row>
    <row r="75" spans="1:55" s="6" customFormat="1" ht="25.5" hidden="1" x14ac:dyDescent="0.2">
      <c r="A75" s="77" t="s">
        <v>936</v>
      </c>
      <c r="B75" s="80" t="s">
        <v>922</v>
      </c>
      <c r="C75" s="93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</row>
    <row r="76" spans="1:55" s="6" customFormat="1" ht="12.75" hidden="1" x14ac:dyDescent="0.2">
      <c r="A76" s="77" t="s">
        <v>85</v>
      </c>
      <c r="B76" s="78" t="s">
        <v>85</v>
      </c>
      <c r="C76" s="93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</row>
    <row r="77" spans="1:55" s="6" customFormat="1" ht="76.5" hidden="1" x14ac:dyDescent="0.2">
      <c r="A77" s="77" t="s">
        <v>938</v>
      </c>
      <c r="B77" s="78" t="s">
        <v>939</v>
      </c>
      <c r="C77" s="93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</row>
    <row r="78" spans="1:55" s="6" customFormat="1" ht="25.5" hidden="1" x14ac:dyDescent="0.2">
      <c r="A78" s="77" t="s">
        <v>938</v>
      </c>
      <c r="B78" s="80" t="s">
        <v>922</v>
      </c>
      <c r="C78" s="93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</row>
    <row r="79" spans="1:55" s="6" customFormat="1" ht="25.5" hidden="1" x14ac:dyDescent="0.2">
      <c r="A79" s="77" t="s">
        <v>938</v>
      </c>
      <c r="B79" s="80" t="s">
        <v>922</v>
      </c>
      <c r="C79" s="93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</row>
    <row r="80" spans="1:55" s="6" customFormat="1" ht="12.75" hidden="1" x14ac:dyDescent="0.2">
      <c r="A80" s="77" t="s">
        <v>85</v>
      </c>
      <c r="B80" s="78" t="s">
        <v>85</v>
      </c>
      <c r="C80" s="93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</row>
    <row r="81" spans="1:55" s="6" customFormat="1" ht="39.6" customHeight="1" x14ac:dyDescent="0.2">
      <c r="A81" s="188" t="s">
        <v>142</v>
      </c>
      <c r="B81" s="184" t="s">
        <v>940</v>
      </c>
      <c r="C81" s="185" t="s">
        <v>36</v>
      </c>
      <c r="D81" s="193">
        <f>D82+D91+D105+D138</f>
        <v>5.6182699999999999</v>
      </c>
      <c r="E81" s="193">
        <f t="shared" ref="E81:R81" si="13">E82+E91+E105+E138</f>
        <v>0</v>
      </c>
      <c r="F81" s="193">
        <f t="shared" si="13"/>
        <v>0</v>
      </c>
      <c r="G81" s="193">
        <f t="shared" si="13"/>
        <v>0</v>
      </c>
      <c r="H81" s="193">
        <f t="shared" si="13"/>
        <v>0</v>
      </c>
      <c r="I81" s="193">
        <f t="shared" si="13"/>
        <v>0</v>
      </c>
      <c r="J81" s="193">
        <f t="shared" si="13"/>
        <v>0</v>
      </c>
      <c r="K81" s="193">
        <f t="shared" si="13"/>
        <v>0</v>
      </c>
      <c r="L81" s="193">
        <f t="shared" si="13"/>
        <v>0</v>
      </c>
      <c r="M81" s="193">
        <f t="shared" si="13"/>
        <v>0</v>
      </c>
      <c r="N81" s="193">
        <f t="shared" si="13"/>
        <v>0</v>
      </c>
      <c r="O81" s="193">
        <f t="shared" si="13"/>
        <v>0</v>
      </c>
      <c r="P81" s="193">
        <f t="shared" si="13"/>
        <v>0</v>
      </c>
      <c r="Q81" s="193">
        <f t="shared" si="13"/>
        <v>0</v>
      </c>
      <c r="R81" s="193">
        <f t="shared" si="13"/>
        <v>0</v>
      </c>
      <c r="S81" s="193">
        <f t="shared" ref="S81:BC81" si="14">S82+S91+S105+S138</f>
        <v>0</v>
      </c>
      <c r="T81" s="193">
        <f t="shared" si="14"/>
        <v>0</v>
      </c>
      <c r="U81" s="193">
        <f t="shared" si="14"/>
        <v>0</v>
      </c>
      <c r="V81" s="193">
        <f t="shared" si="14"/>
        <v>0</v>
      </c>
      <c r="W81" s="193">
        <f t="shared" si="14"/>
        <v>0</v>
      </c>
      <c r="X81" s="193">
        <f t="shared" si="14"/>
        <v>0</v>
      </c>
      <c r="Y81" s="193">
        <f t="shared" si="14"/>
        <v>0</v>
      </c>
      <c r="Z81" s="193">
        <f t="shared" si="14"/>
        <v>0</v>
      </c>
      <c r="AA81" s="193">
        <f t="shared" si="14"/>
        <v>0</v>
      </c>
      <c r="AB81" s="193">
        <f t="shared" si="14"/>
        <v>0</v>
      </c>
      <c r="AC81" s="193">
        <f t="shared" si="14"/>
        <v>0</v>
      </c>
      <c r="AD81" s="193">
        <f t="shared" si="14"/>
        <v>93.191000000000003</v>
      </c>
      <c r="AE81" s="193">
        <f t="shared" si="14"/>
        <v>0.24936564999999999</v>
      </c>
      <c r="AF81" s="193">
        <f t="shared" si="14"/>
        <v>0.24936564999999999</v>
      </c>
      <c r="AG81" s="193">
        <f t="shared" si="14"/>
        <v>0</v>
      </c>
      <c r="AH81" s="193">
        <f t="shared" si="14"/>
        <v>0</v>
      </c>
      <c r="AI81" s="193">
        <f t="shared" si="14"/>
        <v>0</v>
      </c>
      <c r="AJ81" s="193">
        <f t="shared" si="14"/>
        <v>0</v>
      </c>
      <c r="AK81" s="193">
        <f t="shared" si="14"/>
        <v>0</v>
      </c>
      <c r="AL81" s="193">
        <f t="shared" si="14"/>
        <v>0</v>
      </c>
      <c r="AM81" s="193">
        <f t="shared" si="14"/>
        <v>0</v>
      </c>
      <c r="AN81" s="193">
        <f t="shared" si="14"/>
        <v>0</v>
      </c>
      <c r="AO81" s="193">
        <f t="shared" si="14"/>
        <v>0.24936564999999999</v>
      </c>
      <c r="AP81" s="193">
        <f t="shared" si="14"/>
        <v>0.24936564999999999</v>
      </c>
      <c r="AQ81" s="193">
        <f t="shared" si="14"/>
        <v>0</v>
      </c>
      <c r="AR81" s="193">
        <f t="shared" si="14"/>
        <v>0</v>
      </c>
      <c r="AS81" s="193">
        <f t="shared" si="14"/>
        <v>0</v>
      </c>
      <c r="AT81" s="193">
        <f t="shared" si="14"/>
        <v>0</v>
      </c>
      <c r="AU81" s="193">
        <f t="shared" si="14"/>
        <v>0</v>
      </c>
      <c r="AV81" s="193">
        <f t="shared" si="14"/>
        <v>0</v>
      </c>
      <c r="AW81" s="193">
        <f t="shared" si="14"/>
        <v>0</v>
      </c>
      <c r="AX81" s="193">
        <f t="shared" si="14"/>
        <v>0</v>
      </c>
      <c r="AY81" s="193">
        <f t="shared" si="14"/>
        <v>0</v>
      </c>
      <c r="AZ81" s="193">
        <f t="shared" si="14"/>
        <v>0</v>
      </c>
      <c r="BA81" s="193">
        <f t="shared" si="14"/>
        <v>0</v>
      </c>
      <c r="BB81" s="193">
        <f t="shared" si="14"/>
        <v>0</v>
      </c>
      <c r="BC81" s="193">
        <f t="shared" si="14"/>
        <v>0</v>
      </c>
    </row>
    <row r="82" spans="1:55" s="6" customFormat="1" ht="39" hidden="1" customHeight="1" x14ac:dyDescent="0.2">
      <c r="A82" s="81" t="s">
        <v>709</v>
      </c>
      <c r="B82" s="82" t="s">
        <v>941</v>
      </c>
      <c r="C82" s="174" t="s">
        <v>36</v>
      </c>
      <c r="D82" s="169">
        <f>D83+D87</f>
        <v>0</v>
      </c>
      <c r="E82" s="169">
        <f t="shared" ref="E82:R82" si="15">E83+E87</f>
        <v>0</v>
      </c>
      <c r="F82" s="169">
        <f t="shared" si="15"/>
        <v>0</v>
      </c>
      <c r="G82" s="169">
        <f t="shared" si="15"/>
        <v>0</v>
      </c>
      <c r="H82" s="169">
        <f t="shared" si="15"/>
        <v>0</v>
      </c>
      <c r="I82" s="169">
        <f t="shared" si="15"/>
        <v>0</v>
      </c>
      <c r="J82" s="169">
        <f t="shared" si="15"/>
        <v>0</v>
      </c>
      <c r="K82" s="169">
        <f t="shared" si="15"/>
        <v>0</v>
      </c>
      <c r="L82" s="169">
        <f t="shared" si="15"/>
        <v>0</v>
      </c>
      <c r="M82" s="169">
        <f t="shared" si="15"/>
        <v>0</v>
      </c>
      <c r="N82" s="169">
        <f t="shared" si="15"/>
        <v>0</v>
      </c>
      <c r="O82" s="169">
        <f t="shared" si="15"/>
        <v>0</v>
      </c>
      <c r="P82" s="169">
        <f t="shared" si="15"/>
        <v>0</v>
      </c>
      <c r="Q82" s="169">
        <f t="shared" si="15"/>
        <v>0</v>
      </c>
      <c r="R82" s="169">
        <f t="shared" si="15"/>
        <v>0</v>
      </c>
      <c r="S82" s="169">
        <f t="shared" ref="S82:BC82" si="16">S83+S87</f>
        <v>0</v>
      </c>
      <c r="T82" s="169">
        <f t="shared" si="16"/>
        <v>0</v>
      </c>
      <c r="U82" s="169">
        <f t="shared" si="16"/>
        <v>0</v>
      </c>
      <c r="V82" s="169">
        <f t="shared" si="16"/>
        <v>0</v>
      </c>
      <c r="W82" s="169">
        <f t="shared" si="16"/>
        <v>0</v>
      </c>
      <c r="X82" s="169">
        <f t="shared" si="16"/>
        <v>0</v>
      </c>
      <c r="Y82" s="169">
        <f t="shared" si="16"/>
        <v>0</v>
      </c>
      <c r="Z82" s="169">
        <f t="shared" si="16"/>
        <v>0</v>
      </c>
      <c r="AA82" s="169">
        <f t="shared" si="16"/>
        <v>0</v>
      </c>
      <c r="AB82" s="169">
        <f t="shared" si="16"/>
        <v>0</v>
      </c>
      <c r="AC82" s="169">
        <f t="shared" si="16"/>
        <v>0</v>
      </c>
      <c r="AD82" s="169">
        <f t="shared" si="16"/>
        <v>0</v>
      </c>
      <c r="AE82" s="169">
        <f t="shared" si="16"/>
        <v>0</v>
      </c>
      <c r="AF82" s="169">
        <f t="shared" si="16"/>
        <v>0</v>
      </c>
      <c r="AG82" s="169">
        <f t="shared" si="16"/>
        <v>0</v>
      </c>
      <c r="AH82" s="169">
        <f t="shared" si="16"/>
        <v>0</v>
      </c>
      <c r="AI82" s="169">
        <f t="shared" si="16"/>
        <v>0</v>
      </c>
      <c r="AJ82" s="169">
        <f t="shared" si="16"/>
        <v>0</v>
      </c>
      <c r="AK82" s="169">
        <f t="shared" si="16"/>
        <v>0</v>
      </c>
      <c r="AL82" s="169">
        <f t="shared" si="16"/>
        <v>0</v>
      </c>
      <c r="AM82" s="169">
        <f t="shared" si="16"/>
        <v>0</v>
      </c>
      <c r="AN82" s="169">
        <f t="shared" si="16"/>
        <v>0</v>
      </c>
      <c r="AO82" s="169">
        <f t="shared" si="16"/>
        <v>0</v>
      </c>
      <c r="AP82" s="169">
        <f t="shared" si="16"/>
        <v>0</v>
      </c>
      <c r="AQ82" s="169">
        <f t="shared" si="16"/>
        <v>0</v>
      </c>
      <c r="AR82" s="169">
        <f t="shared" si="16"/>
        <v>0</v>
      </c>
      <c r="AS82" s="169">
        <f t="shared" si="16"/>
        <v>0</v>
      </c>
      <c r="AT82" s="169">
        <f t="shared" si="16"/>
        <v>0</v>
      </c>
      <c r="AU82" s="169">
        <f t="shared" si="16"/>
        <v>0</v>
      </c>
      <c r="AV82" s="169">
        <f t="shared" si="16"/>
        <v>0</v>
      </c>
      <c r="AW82" s="169">
        <f t="shared" si="16"/>
        <v>0</v>
      </c>
      <c r="AX82" s="169">
        <f t="shared" si="16"/>
        <v>0</v>
      </c>
      <c r="AY82" s="169">
        <f t="shared" si="16"/>
        <v>0</v>
      </c>
      <c r="AZ82" s="169">
        <f t="shared" si="16"/>
        <v>0</v>
      </c>
      <c r="BA82" s="169">
        <f t="shared" si="16"/>
        <v>0</v>
      </c>
      <c r="BB82" s="169">
        <f t="shared" si="16"/>
        <v>0</v>
      </c>
      <c r="BC82" s="169">
        <f t="shared" si="16"/>
        <v>0</v>
      </c>
    </row>
    <row r="83" spans="1:55" s="6" customFormat="1" ht="31.15" hidden="1" customHeight="1" x14ac:dyDescent="0.2">
      <c r="A83" s="83" t="s">
        <v>711</v>
      </c>
      <c r="B83" s="84" t="s">
        <v>942</v>
      </c>
      <c r="C83" s="175" t="s">
        <v>36</v>
      </c>
      <c r="D83" s="170">
        <f>SUM(D84:D86)</f>
        <v>0</v>
      </c>
      <c r="E83" s="170">
        <f t="shared" ref="E83:R83" si="17">SUM(E84:E86)</f>
        <v>0</v>
      </c>
      <c r="F83" s="170">
        <f t="shared" si="17"/>
        <v>0</v>
      </c>
      <c r="G83" s="170">
        <f t="shared" si="17"/>
        <v>0</v>
      </c>
      <c r="H83" s="170">
        <f t="shared" si="17"/>
        <v>0</v>
      </c>
      <c r="I83" s="170">
        <f t="shared" si="17"/>
        <v>0</v>
      </c>
      <c r="J83" s="170">
        <f t="shared" si="17"/>
        <v>0</v>
      </c>
      <c r="K83" s="170">
        <f t="shared" si="17"/>
        <v>0</v>
      </c>
      <c r="L83" s="170">
        <f t="shared" si="17"/>
        <v>0</v>
      </c>
      <c r="M83" s="170">
        <f t="shared" si="17"/>
        <v>0</v>
      </c>
      <c r="N83" s="170">
        <f t="shared" si="17"/>
        <v>0</v>
      </c>
      <c r="O83" s="170">
        <f t="shared" si="17"/>
        <v>0</v>
      </c>
      <c r="P83" s="170">
        <f t="shared" si="17"/>
        <v>0</v>
      </c>
      <c r="Q83" s="170">
        <f t="shared" si="17"/>
        <v>0</v>
      </c>
      <c r="R83" s="170">
        <f t="shared" si="17"/>
        <v>0</v>
      </c>
      <c r="S83" s="170">
        <f t="shared" ref="S83:BC83" si="18">SUM(S84:S86)</f>
        <v>0</v>
      </c>
      <c r="T83" s="170">
        <f t="shared" si="18"/>
        <v>0</v>
      </c>
      <c r="U83" s="170">
        <f t="shared" si="18"/>
        <v>0</v>
      </c>
      <c r="V83" s="170">
        <f t="shared" si="18"/>
        <v>0</v>
      </c>
      <c r="W83" s="170">
        <f t="shared" si="18"/>
        <v>0</v>
      </c>
      <c r="X83" s="170">
        <f t="shared" si="18"/>
        <v>0</v>
      </c>
      <c r="Y83" s="170">
        <f t="shared" si="18"/>
        <v>0</v>
      </c>
      <c r="Z83" s="170">
        <f t="shared" si="18"/>
        <v>0</v>
      </c>
      <c r="AA83" s="170">
        <f t="shared" si="18"/>
        <v>0</v>
      </c>
      <c r="AB83" s="170">
        <f t="shared" si="18"/>
        <v>0</v>
      </c>
      <c r="AC83" s="170">
        <f t="shared" si="18"/>
        <v>0</v>
      </c>
      <c r="AD83" s="170">
        <f t="shared" si="18"/>
        <v>0</v>
      </c>
      <c r="AE83" s="170">
        <f t="shared" si="18"/>
        <v>0</v>
      </c>
      <c r="AF83" s="170">
        <f t="shared" si="18"/>
        <v>0</v>
      </c>
      <c r="AG83" s="170">
        <f t="shared" si="18"/>
        <v>0</v>
      </c>
      <c r="AH83" s="170">
        <f t="shared" si="18"/>
        <v>0</v>
      </c>
      <c r="AI83" s="170">
        <f t="shared" si="18"/>
        <v>0</v>
      </c>
      <c r="AJ83" s="170">
        <f t="shared" si="18"/>
        <v>0</v>
      </c>
      <c r="AK83" s="170">
        <f t="shared" si="18"/>
        <v>0</v>
      </c>
      <c r="AL83" s="170">
        <f t="shared" si="18"/>
        <v>0</v>
      </c>
      <c r="AM83" s="170">
        <f t="shared" si="18"/>
        <v>0</v>
      </c>
      <c r="AN83" s="170">
        <f t="shared" si="18"/>
        <v>0</v>
      </c>
      <c r="AO83" s="170">
        <f t="shared" si="18"/>
        <v>0</v>
      </c>
      <c r="AP83" s="170">
        <f t="shared" si="18"/>
        <v>0</v>
      </c>
      <c r="AQ83" s="170">
        <f t="shared" si="18"/>
        <v>0</v>
      </c>
      <c r="AR83" s="170">
        <f t="shared" si="18"/>
        <v>0</v>
      </c>
      <c r="AS83" s="170">
        <f t="shared" si="18"/>
        <v>0</v>
      </c>
      <c r="AT83" s="170">
        <f t="shared" si="18"/>
        <v>0</v>
      </c>
      <c r="AU83" s="170">
        <f t="shared" si="18"/>
        <v>0</v>
      </c>
      <c r="AV83" s="170">
        <f t="shared" si="18"/>
        <v>0</v>
      </c>
      <c r="AW83" s="170">
        <f t="shared" si="18"/>
        <v>0</v>
      </c>
      <c r="AX83" s="170">
        <f t="shared" si="18"/>
        <v>0</v>
      </c>
      <c r="AY83" s="170">
        <f t="shared" si="18"/>
        <v>0</v>
      </c>
      <c r="AZ83" s="170">
        <f t="shared" si="18"/>
        <v>0</v>
      </c>
      <c r="BA83" s="170">
        <f t="shared" si="18"/>
        <v>0</v>
      </c>
      <c r="BB83" s="170">
        <f t="shared" si="18"/>
        <v>0</v>
      </c>
      <c r="BC83" s="170">
        <f t="shared" si="18"/>
        <v>0</v>
      </c>
    </row>
    <row r="84" spans="1:55" s="6" customFormat="1" ht="12.75" hidden="1" x14ac:dyDescent="0.2">
      <c r="A84" s="77" t="s">
        <v>711</v>
      </c>
      <c r="B84" s="80">
        <f>'Прил 10'!B83</f>
        <v>0</v>
      </c>
      <c r="C84" s="95">
        <f>'Прил 10'!C83</f>
        <v>0</v>
      </c>
      <c r="D84" s="131">
        <f>'Прил 10'!G83</f>
        <v>0</v>
      </c>
      <c r="E84" s="131">
        <f>F84+G84+H84+I84</f>
        <v>0</v>
      </c>
      <c r="F84" s="131">
        <f>K84+P84+U84+Z84</f>
        <v>0</v>
      </c>
      <c r="G84" s="131">
        <f>L84+Q84+V84+AA84</f>
        <v>0</v>
      </c>
      <c r="H84" s="131">
        <f>M84+R84+W84+AB84</f>
        <v>0</v>
      </c>
      <c r="I84" s="131">
        <f>N84+S84+X84+AC84</f>
        <v>0</v>
      </c>
      <c r="J84" s="131">
        <f>'Прил 10'!J83</f>
        <v>0</v>
      </c>
      <c r="K84" s="131"/>
      <c r="L84" s="131"/>
      <c r="M84" s="131"/>
      <c r="N84" s="131"/>
      <c r="O84" s="131">
        <f>'Прил 10'!L83</f>
        <v>0</v>
      </c>
      <c r="P84" s="131">
        <f>O84</f>
        <v>0</v>
      </c>
      <c r="Q84" s="131"/>
      <c r="R84" s="131"/>
      <c r="S84" s="131"/>
      <c r="T84" s="131">
        <f>'Прил 10'!N83</f>
        <v>0</v>
      </c>
      <c r="U84" s="131"/>
      <c r="V84" s="131"/>
      <c r="W84" s="131"/>
      <c r="X84" s="131"/>
      <c r="Y84" s="131">
        <f>'Прил 10'!P83</f>
        <v>0</v>
      </c>
      <c r="Z84" s="131"/>
      <c r="AA84" s="131"/>
      <c r="AB84" s="131"/>
      <c r="AC84" s="131"/>
      <c r="AD84" s="131">
        <f>'Прил 12'!H83</f>
        <v>0</v>
      </c>
      <c r="AE84" s="131">
        <f>AF84+AG84+AH84+AI84</f>
        <v>0</v>
      </c>
      <c r="AF84" s="131">
        <f>AK84+AP84+AU84+AZ84</f>
        <v>0</v>
      </c>
      <c r="AG84" s="131">
        <f>AL84+AQ84+AV84+BA84</f>
        <v>0</v>
      </c>
      <c r="AH84" s="131">
        <f>AM84+AR84+AW84+BB84</f>
        <v>0</v>
      </c>
      <c r="AI84" s="131">
        <f>AN84+AS84+AX84+BC84</f>
        <v>0</v>
      </c>
      <c r="AJ84" s="131">
        <f>'Прил 12'!K83</f>
        <v>0</v>
      </c>
      <c r="AK84" s="131"/>
      <c r="AL84" s="131"/>
      <c r="AM84" s="131"/>
      <c r="AN84" s="131"/>
      <c r="AO84" s="131">
        <f>'Прил 12'!M83</f>
        <v>0</v>
      </c>
      <c r="AP84" s="131">
        <f>AO84</f>
        <v>0</v>
      </c>
      <c r="AQ84" s="131"/>
      <c r="AR84" s="131"/>
      <c r="AS84" s="131"/>
      <c r="AT84" s="131">
        <f>'Прил 12'!O83</f>
        <v>0</v>
      </c>
      <c r="AU84" s="131"/>
      <c r="AV84" s="131"/>
      <c r="AW84" s="131"/>
      <c r="AX84" s="131"/>
      <c r="AY84" s="131">
        <f>'Прил 12'!Q83</f>
        <v>0</v>
      </c>
      <c r="AZ84" s="131"/>
      <c r="BA84" s="131">
        <f>AY84</f>
        <v>0</v>
      </c>
      <c r="BB84" s="131"/>
      <c r="BC84" s="131"/>
    </row>
    <row r="85" spans="1:55" s="6" customFormat="1" ht="12.75" hidden="1" x14ac:dyDescent="0.2">
      <c r="A85" s="77" t="s">
        <v>711</v>
      </c>
      <c r="B85" s="120"/>
      <c r="C85" s="95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  <c r="AQ85" s="131"/>
      <c r="AR85" s="131"/>
      <c r="AS85" s="131"/>
      <c r="AT85" s="131"/>
      <c r="AU85" s="131"/>
      <c r="AV85" s="131"/>
      <c r="AW85" s="131"/>
      <c r="AX85" s="131"/>
      <c r="AY85" s="131"/>
      <c r="AZ85" s="131"/>
      <c r="BA85" s="131"/>
      <c r="BB85" s="131"/>
      <c r="BC85" s="131"/>
    </row>
    <row r="86" spans="1:55" s="6" customFormat="1" ht="12.75" hidden="1" x14ac:dyDescent="0.2">
      <c r="A86" s="77" t="s">
        <v>85</v>
      </c>
      <c r="B86" s="122"/>
      <c r="C86" s="95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  <c r="AQ86" s="131"/>
      <c r="AR86" s="131"/>
      <c r="AS86" s="131"/>
      <c r="AT86" s="131"/>
      <c r="AU86" s="131"/>
      <c r="AV86" s="131"/>
      <c r="AW86" s="131"/>
      <c r="AX86" s="131"/>
      <c r="AY86" s="131"/>
      <c r="AZ86" s="131"/>
      <c r="BA86" s="131"/>
      <c r="BB86" s="131"/>
      <c r="BC86" s="131"/>
    </row>
    <row r="87" spans="1:55" s="6" customFormat="1" ht="51.6" hidden="1" customHeight="1" x14ac:dyDescent="0.2">
      <c r="A87" s="83" t="s">
        <v>716</v>
      </c>
      <c r="B87" s="84" t="s">
        <v>943</v>
      </c>
      <c r="C87" s="175" t="s">
        <v>36</v>
      </c>
      <c r="D87" s="171">
        <f>SUM(D88:D90)</f>
        <v>0</v>
      </c>
      <c r="E87" s="171">
        <f t="shared" ref="E87:R87" si="19">SUM(E88:E90)</f>
        <v>0</v>
      </c>
      <c r="F87" s="171">
        <f t="shared" si="19"/>
        <v>0</v>
      </c>
      <c r="G87" s="171">
        <f t="shared" si="19"/>
        <v>0</v>
      </c>
      <c r="H87" s="171">
        <f t="shared" si="19"/>
        <v>0</v>
      </c>
      <c r="I87" s="171">
        <f t="shared" si="19"/>
        <v>0</v>
      </c>
      <c r="J87" s="171">
        <f t="shared" si="19"/>
        <v>0</v>
      </c>
      <c r="K87" s="171">
        <f t="shared" si="19"/>
        <v>0</v>
      </c>
      <c r="L87" s="171">
        <f t="shared" si="19"/>
        <v>0</v>
      </c>
      <c r="M87" s="171">
        <f t="shared" si="19"/>
        <v>0</v>
      </c>
      <c r="N87" s="171">
        <f t="shared" si="19"/>
        <v>0</v>
      </c>
      <c r="O87" s="171">
        <f t="shared" si="19"/>
        <v>0</v>
      </c>
      <c r="P87" s="171">
        <f t="shared" si="19"/>
        <v>0</v>
      </c>
      <c r="Q87" s="171">
        <f t="shared" si="19"/>
        <v>0</v>
      </c>
      <c r="R87" s="171">
        <f t="shared" si="19"/>
        <v>0</v>
      </c>
      <c r="S87" s="171">
        <f t="shared" ref="S87:BC87" si="20">SUM(S88:S90)</f>
        <v>0</v>
      </c>
      <c r="T87" s="171">
        <f t="shared" si="20"/>
        <v>0</v>
      </c>
      <c r="U87" s="171">
        <f t="shared" si="20"/>
        <v>0</v>
      </c>
      <c r="V87" s="171">
        <f t="shared" si="20"/>
        <v>0</v>
      </c>
      <c r="W87" s="171">
        <f t="shared" si="20"/>
        <v>0</v>
      </c>
      <c r="X87" s="171">
        <f t="shared" si="20"/>
        <v>0</v>
      </c>
      <c r="Y87" s="171">
        <f t="shared" si="20"/>
        <v>0</v>
      </c>
      <c r="Z87" s="171">
        <f t="shared" si="20"/>
        <v>0</v>
      </c>
      <c r="AA87" s="171">
        <f t="shared" si="20"/>
        <v>0</v>
      </c>
      <c r="AB87" s="171">
        <f t="shared" si="20"/>
        <v>0</v>
      </c>
      <c r="AC87" s="171">
        <f t="shared" si="20"/>
        <v>0</v>
      </c>
      <c r="AD87" s="171">
        <f t="shared" si="20"/>
        <v>0</v>
      </c>
      <c r="AE87" s="171">
        <f t="shared" si="20"/>
        <v>0</v>
      </c>
      <c r="AF87" s="171">
        <f t="shared" si="20"/>
        <v>0</v>
      </c>
      <c r="AG87" s="171">
        <f t="shared" si="20"/>
        <v>0</v>
      </c>
      <c r="AH87" s="171">
        <f t="shared" si="20"/>
        <v>0</v>
      </c>
      <c r="AI87" s="171">
        <f t="shared" si="20"/>
        <v>0</v>
      </c>
      <c r="AJ87" s="171">
        <f t="shared" si="20"/>
        <v>0</v>
      </c>
      <c r="AK87" s="171">
        <f t="shared" si="20"/>
        <v>0</v>
      </c>
      <c r="AL87" s="171">
        <f t="shared" si="20"/>
        <v>0</v>
      </c>
      <c r="AM87" s="171">
        <f t="shared" si="20"/>
        <v>0</v>
      </c>
      <c r="AN87" s="171">
        <f t="shared" si="20"/>
        <v>0</v>
      </c>
      <c r="AO87" s="171">
        <f t="shared" si="20"/>
        <v>0</v>
      </c>
      <c r="AP87" s="171">
        <f t="shared" si="20"/>
        <v>0</v>
      </c>
      <c r="AQ87" s="171">
        <f t="shared" si="20"/>
        <v>0</v>
      </c>
      <c r="AR87" s="171">
        <f t="shared" si="20"/>
        <v>0</v>
      </c>
      <c r="AS87" s="171">
        <f t="shared" si="20"/>
        <v>0</v>
      </c>
      <c r="AT87" s="171">
        <f t="shared" si="20"/>
        <v>0</v>
      </c>
      <c r="AU87" s="171">
        <f t="shared" si="20"/>
        <v>0</v>
      </c>
      <c r="AV87" s="171">
        <f t="shared" si="20"/>
        <v>0</v>
      </c>
      <c r="AW87" s="171">
        <f t="shared" si="20"/>
        <v>0</v>
      </c>
      <c r="AX87" s="171">
        <f t="shared" si="20"/>
        <v>0</v>
      </c>
      <c r="AY87" s="171">
        <f t="shared" si="20"/>
        <v>0</v>
      </c>
      <c r="AZ87" s="171">
        <f t="shared" si="20"/>
        <v>0</v>
      </c>
      <c r="BA87" s="171">
        <f t="shared" si="20"/>
        <v>0</v>
      </c>
      <c r="BB87" s="171">
        <f t="shared" si="20"/>
        <v>0</v>
      </c>
      <c r="BC87" s="171">
        <f t="shared" si="20"/>
        <v>0</v>
      </c>
    </row>
    <row r="88" spans="1:55" s="6" customFormat="1" ht="25.5" hidden="1" x14ac:dyDescent="0.2">
      <c r="A88" s="77" t="s">
        <v>716</v>
      </c>
      <c r="B88" s="80" t="s">
        <v>922</v>
      </c>
      <c r="C88" s="93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  <c r="AT88" s="131"/>
      <c r="AU88" s="131"/>
      <c r="AV88" s="131"/>
      <c r="AW88" s="131"/>
      <c r="AX88" s="131"/>
      <c r="AY88" s="131"/>
      <c r="AZ88" s="131"/>
      <c r="BA88" s="131"/>
      <c r="BB88" s="131"/>
      <c r="BC88" s="131"/>
    </row>
    <row r="89" spans="1:55" s="6" customFormat="1" ht="25.5" hidden="1" x14ac:dyDescent="0.2">
      <c r="A89" s="77" t="s">
        <v>716</v>
      </c>
      <c r="B89" s="80" t="s">
        <v>922</v>
      </c>
      <c r="C89" s="93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  <c r="AT89" s="131"/>
      <c r="AU89" s="131"/>
      <c r="AV89" s="131"/>
      <c r="AW89" s="131"/>
      <c r="AX89" s="131"/>
      <c r="AY89" s="131"/>
      <c r="AZ89" s="131"/>
      <c r="BA89" s="131"/>
      <c r="BB89" s="131"/>
      <c r="BC89" s="131"/>
    </row>
    <row r="90" spans="1:55" s="6" customFormat="1" ht="12.75" hidden="1" x14ac:dyDescent="0.2">
      <c r="A90" s="77" t="s">
        <v>85</v>
      </c>
      <c r="B90" s="78" t="s">
        <v>85</v>
      </c>
      <c r="C90" s="93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31"/>
      <c r="AK90" s="131"/>
      <c r="AL90" s="131"/>
      <c r="AM90" s="131"/>
      <c r="AN90" s="131"/>
      <c r="AO90" s="131"/>
      <c r="AP90" s="131"/>
      <c r="AQ90" s="131"/>
      <c r="AR90" s="131"/>
      <c r="AS90" s="131"/>
      <c r="AT90" s="131"/>
      <c r="AU90" s="131"/>
      <c r="AV90" s="131"/>
      <c r="AW90" s="131"/>
      <c r="AX90" s="131"/>
      <c r="AY90" s="131"/>
      <c r="AZ90" s="131"/>
      <c r="BA90" s="131"/>
      <c r="BB90" s="131"/>
      <c r="BC90" s="131"/>
    </row>
    <row r="91" spans="1:55" s="6" customFormat="1" ht="42" hidden="1" customHeight="1" x14ac:dyDescent="0.2">
      <c r="A91" s="81" t="s">
        <v>725</v>
      </c>
      <c r="B91" s="82" t="s">
        <v>944</v>
      </c>
      <c r="C91" s="174" t="s">
        <v>36</v>
      </c>
      <c r="D91" s="169">
        <f>D92+D101</f>
        <v>0</v>
      </c>
      <c r="E91" s="169">
        <f t="shared" ref="E91:R91" si="21">E92+E101</f>
        <v>0</v>
      </c>
      <c r="F91" s="169">
        <f t="shared" si="21"/>
        <v>0</v>
      </c>
      <c r="G91" s="169">
        <f t="shared" si="21"/>
        <v>0</v>
      </c>
      <c r="H91" s="169">
        <f t="shared" si="21"/>
        <v>0</v>
      </c>
      <c r="I91" s="169">
        <f t="shared" si="21"/>
        <v>0</v>
      </c>
      <c r="J91" s="169">
        <f t="shared" si="21"/>
        <v>0</v>
      </c>
      <c r="K91" s="169">
        <f t="shared" si="21"/>
        <v>0</v>
      </c>
      <c r="L91" s="169">
        <f t="shared" si="21"/>
        <v>0</v>
      </c>
      <c r="M91" s="169">
        <f t="shared" si="21"/>
        <v>0</v>
      </c>
      <c r="N91" s="169">
        <f t="shared" si="21"/>
        <v>0</v>
      </c>
      <c r="O91" s="169">
        <f t="shared" si="21"/>
        <v>0</v>
      </c>
      <c r="P91" s="169">
        <f t="shared" si="21"/>
        <v>0</v>
      </c>
      <c r="Q91" s="169">
        <f t="shared" si="21"/>
        <v>0</v>
      </c>
      <c r="R91" s="169">
        <f t="shared" si="21"/>
        <v>0</v>
      </c>
      <c r="S91" s="169">
        <f t="shared" ref="S91:BC91" si="22">S92+S101</f>
        <v>0</v>
      </c>
      <c r="T91" s="169">
        <f t="shared" si="22"/>
        <v>0</v>
      </c>
      <c r="U91" s="169">
        <f t="shared" si="22"/>
        <v>0</v>
      </c>
      <c r="V91" s="169">
        <f t="shared" si="22"/>
        <v>0</v>
      </c>
      <c r="W91" s="169">
        <f t="shared" si="22"/>
        <v>0</v>
      </c>
      <c r="X91" s="169">
        <f t="shared" si="22"/>
        <v>0</v>
      </c>
      <c r="Y91" s="169">
        <f t="shared" si="22"/>
        <v>0</v>
      </c>
      <c r="Z91" s="169">
        <f t="shared" si="22"/>
        <v>0</v>
      </c>
      <c r="AA91" s="169">
        <f t="shared" si="22"/>
        <v>0</v>
      </c>
      <c r="AB91" s="169">
        <f t="shared" si="22"/>
        <v>0</v>
      </c>
      <c r="AC91" s="169">
        <f t="shared" si="22"/>
        <v>0</v>
      </c>
      <c r="AD91" s="169">
        <f t="shared" si="22"/>
        <v>0</v>
      </c>
      <c r="AE91" s="169">
        <f t="shared" si="22"/>
        <v>0</v>
      </c>
      <c r="AF91" s="169">
        <f t="shared" si="22"/>
        <v>0</v>
      </c>
      <c r="AG91" s="169">
        <f t="shared" si="22"/>
        <v>0</v>
      </c>
      <c r="AH91" s="169">
        <f t="shared" si="22"/>
        <v>0</v>
      </c>
      <c r="AI91" s="169">
        <f t="shared" si="22"/>
        <v>0</v>
      </c>
      <c r="AJ91" s="169">
        <f t="shared" si="22"/>
        <v>0</v>
      </c>
      <c r="AK91" s="169">
        <f t="shared" si="22"/>
        <v>0</v>
      </c>
      <c r="AL91" s="169">
        <f t="shared" si="22"/>
        <v>0</v>
      </c>
      <c r="AM91" s="169">
        <f t="shared" si="22"/>
        <v>0</v>
      </c>
      <c r="AN91" s="169">
        <f t="shared" si="22"/>
        <v>0</v>
      </c>
      <c r="AO91" s="169">
        <f t="shared" si="22"/>
        <v>0</v>
      </c>
      <c r="AP91" s="169">
        <f t="shared" si="22"/>
        <v>0</v>
      </c>
      <c r="AQ91" s="169">
        <f t="shared" si="22"/>
        <v>0</v>
      </c>
      <c r="AR91" s="169">
        <f t="shared" si="22"/>
        <v>0</v>
      </c>
      <c r="AS91" s="169">
        <f t="shared" si="22"/>
        <v>0</v>
      </c>
      <c r="AT91" s="169">
        <f t="shared" si="22"/>
        <v>0</v>
      </c>
      <c r="AU91" s="169">
        <f t="shared" si="22"/>
        <v>0</v>
      </c>
      <c r="AV91" s="169">
        <f t="shared" si="22"/>
        <v>0</v>
      </c>
      <c r="AW91" s="169">
        <f t="shared" si="22"/>
        <v>0</v>
      </c>
      <c r="AX91" s="169">
        <f t="shared" si="22"/>
        <v>0</v>
      </c>
      <c r="AY91" s="169">
        <f t="shared" si="22"/>
        <v>0</v>
      </c>
      <c r="AZ91" s="169">
        <f t="shared" si="22"/>
        <v>0</v>
      </c>
      <c r="BA91" s="169">
        <f t="shared" si="22"/>
        <v>0</v>
      </c>
      <c r="BB91" s="169">
        <f t="shared" si="22"/>
        <v>0</v>
      </c>
      <c r="BC91" s="169">
        <f t="shared" si="22"/>
        <v>0</v>
      </c>
    </row>
    <row r="92" spans="1:55" s="6" customFormat="1" ht="32.450000000000003" hidden="1" customHeight="1" x14ac:dyDescent="0.2">
      <c r="A92" s="83" t="s">
        <v>945</v>
      </c>
      <c r="B92" s="84" t="s">
        <v>0</v>
      </c>
      <c r="C92" s="175" t="s">
        <v>36</v>
      </c>
      <c r="D92" s="170">
        <f>SUM(D93:D100)</f>
        <v>0</v>
      </c>
      <c r="E92" s="170">
        <f t="shared" ref="E92:R92" si="23">SUM(E93:E100)</f>
        <v>0</v>
      </c>
      <c r="F92" s="170">
        <f t="shared" si="23"/>
        <v>0</v>
      </c>
      <c r="G92" s="170">
        <f t="shared" si="23"/>
        <v>0</v>
      </c>
      <c r="H92" s="170">
        <f t="shared" si="23"/>
        <v>0</v>
      </c>
      <c r="I92" s="170">
        <f t="shared" si="23"/>
        <v>0</v>
      </c>
      <c r="J92" s="170">
        <f t="shared" si="23"/>
        <v>0</v>
      </c>
      <c r="K92" s="170">
        <f t="shared" si="23"/>
        <v>0</v>
      </c>
      <c r="L92" s="170">
        <f t="shared" si="23"/>
        <v>0</v>
      </c>
      <c r="M92" s="170">
        <f t="shared" si="23"/>
        <v>0</v>
      </c>
      <c r="N92" s="170">
        <f t="shared" si="23"/>
        <v>0</v>
      </c>
      <c r="O92" s="170">
        <f t="shared" si="23"/>
        <v>0</v>
      </c>
      <c r="P92" s="170">
        <f t="shared" si="23"/>
        <v>0</v>
      </c>
      <c r="Q92" s="170">
        <f t="shared" si="23"/>
        <v>0</v>
      </c>
      <c r="R92" s="170">
        <f t="shared" si="23"/>
        <v>0</v>
      </c>
      <c r="S92" s="170">
        <f t="shared" ref="S92:BC92" si="24">SUM(S93:S100)</f>
        <v>0</v>
      </c>
      <c r="T92" s="170">
        <f t="shared" si="24"/>
        <v>0</v>
      </c>
      <c r="U92" s="170">
        <f t="shared" si="24"/>
        <v>0</v>
      </c>
      <c r="V92" s="170">
        <f t="shared" si="24"/>
        <v>0</v>
      </c>
      <c r="W92" s="170">
        <f t="shared" si="24"/>
        <v>0</v>
      </c>
      <c r="X92" s="170">
        <f t="shared" si="24"/>
        <v>0</v>
      </c>
      <c r="Y92" s="170">
        <f t="shared" si="24"/>
        <v>0</v>
      </c>
      <c r="Z92" s="170">
        <f t="shared" si="24"/>
        <v>0</v>
      </c>
      <c r="AA92" s="170">
        <f t="shared" si="24"/>
        <v>0</v>
      </c>
      <c r="AB92" s="170">
        <f t="shared" si="24"/>
        <v>0</v>
      </c>
      <c r="AC92" s="170">
        <f t="shared" si="24"/>
        <v>0</v>
      </c>
      <c r="AD92" s="170">
        <f t="shared" si="24"/>
        <v>0</v>
      </c>
      <c r="AE92" s="170">
        <f t="shared" si="24"/>
        <v>0</v>
      </c>
      <c r="AF92" s="170">
        <f t="shared" si="24"/>
        <v>0</v>
      </c>
      <c r="AG92" s="170">
        <f t="shared" si="24"/>
        <v>0</v>
      </c>
      <c r="AH92" s="170">
        <f t="shared" si="24"/>
        <v>0</v>
      </c>
      <c r="AI92" s="170">
        <f t="shared" si="24"/>
        <v>0</v>
      </c>
      <c r="AJ92" s="170">
        <f t="shared" si="24"/>
        <v>0</v>
      </c>
      <c r="AK92" s="170">
        <f t="shared" si="24"/>
        <v>0</v>
      </c>
      <c r="AL92" s="170">
        <f t="shared" si="24"/>
        <v>0</v>
      </c>
      <c r="AM92" s="170">
        <f t="shared" si="24"/>
        <v>0</v>
      </c>
      <c r="AN92" s="170">
        <f t="shared" si="24"/>
        <v>0</v>
      </c>
      <c r="AO92" s="170">
        <f t="shared" si="24"/>
        <v>0</v>
      </c>
      <c r="AP92" s="170">
        <f t="shared" si="24"/>
        <v>0</v>
      </c>
      <c r="AQ92" s="170">
        <f t="shared" si="24"/>
        <v>0</v>
      </c>
      <c r="AR92" s="170">
        <f t="shared" si="24"/>
        <v>0</v>
      </c>
      <c r="AS92" s="170">
        <f t="shared" si="24"/>
        <v>0</v>
      </c>
      <c r="AT92" s="170">
        <f t="shared" si="24"/>
        <v>0</v>
      </c>
      <c r="AU92" s="170">
        <f t="shared" si="24"/>
        <v>0</v>
      </c>
      <c r="AV92" s="170">
        <f t="shared" si="24"/>
        <v>0</v>
      </c>
      <c r="AW92" s="170">
        <f t="shared" si="24"/>
        <v>0</v>
      </c>
      <c r="AX92" s="170">
        <f t="shared" si="24"/>
        <v>0</v>
      </c>
      <c r="AY92" s="170">
        <f t="shared" si="24"/>
        <v>0</v>
      </c>
      <c r="AZ92" s="170">
        <f t="shared" si="24"/>
        <v>0</v>
      </c>
      <c r="BA92" s="170">
        <f t="shared" si="24"/>
        <v>0</v>
      </c>
      <c r="BB92" s="170">
        <f t="shared" si="24"/>
        <v>0</v>
      </c>
      <c r="BC92" s="170">
        <f t="shared" si="24"/>
        <v>0</v>
      </c>
    </row>
    <row r="93" spans="1:55" s="6" customFormat="1" ht="30" hidden="1" customHeight="1" x14ac:dyDescent="0.2">
      <c r="A93" s="77" t="s">
        <v>945</v>
      </c>
      <c r="B93" s="80">
        <f>'Прил 10'!B92</f>
        <v>0</v>
      </c>
      <c r="C93" s="95">
        <f>'Прил 10'!C92</f>
        <v>0</v>
      </c>
      <c r="D93" s="131">
        <f>'Прил 10'!G92</f>
        <v>0</v>
      </c>
      <c r="E93" s="131">
        <f t="shared" ref="E93:E100" si="25">F93+G93+H93+I93</f>
        <v>0</v>
      </c>
      <c r="F93" s="131">
        <f t="shared" ref="F93:F100" si="26">K93+P93+U93+Z93</f>
        <v>0</v>
      </c>
      <c r="G93" s="131">
        <f t="shared" ref="G93:G100" si="27">L93+Q93+V93+AA93</f>
        <v>0</v>
      </c>
      <c r="H93" s="131">
        <f t="shared" ref="H93:H100" si="28">M93+R93+W93+AB93</f>
        <v>0</v>
      </c>
      <c r="I93" s="131">
        <f t="shared" ref="I93:I100" si="29">N93+S93+X93+AC93</f>
        <v>0</v>
      </c>
      <c r="J93" s="131">
        <f>'Прил 10'!J92</f>
        <v>0</v>
      </c>
      <c r="K93" s="131"/>
      <c r="L93" s="131"/>
      <c r="M93" s="131"/>
      <c r="N93" s="131"/>
      <c r="O93" s="131">
        <f>'Прил 10'!L92</f>
        <v>0</v>
      </c>
      <c r="P93" s="131"/>
      <c r="Q93" s="131"/>
      <c r="R93" s="131"/>
      <c r="S93" s="131"/>
      <c r="T93" s="131">
        <f>'Прил 10'!N92</f>
        <v>0</v>
      </c>
      <c r="U93" s="131"/>
      <c r="V93" s="131"/>
      <c r="W93" s="131"/>
      <c r="X93" s="131"/>
      <c r="Y93" s="131">
        <f>'Прил 10'!P92</f>
        <v>0</v>
      </c>
      <c r="Z93" s="131">
        <f>Y93</f>
        <v>0</v>
      </c>
      <c r="AA93" s="131"/>
      <c r="AB93" s="131"/>
      <c r="AC93" s="131"/>
      <c r="AD93" s="131">
        <f>'Прил 12'!H92</f>
        <v>0</v>
      </c>
      <c r="AE93" s="131">
        <f t="shared" ref="AE93:AE100" si="30">AF93+AG93+AH93+AI93</f>
        <v>0</v>
      </c>
      <c r="AF93" s="131">
        <f t="shared" ref="AF93:AF100" si="31">AK93+AP93+AU93+AZ93</f>
        <v>0</v>
      </c>
      <c r="AG93" s="131">
        <f t="shared" ref="AG93:AG100" si="32">AL93+AQ93+AV93+BA93</f>
        <v>0</v>
      </c>
      <c r="AH93" s="131">
        <f t="shared" ref="AH93:AH100" si="33">AM93+AR93+AW93+BB93</f>
        <v>0</v>
      </c>
      <c r="AI93" s="131">
        <f t="shared" ref="AI93:AI100" si="34">AN93+AS93+AX93+BC93</f>
        <v>0</v>
      </c>
      <c r="AJ93" s="131">
        <f>'Прил 12'!K92</f>
        <v>0</v>
      </c>
      <c r="AK93" s="131"/>
      <c r="AL93" s="131"/>
      <c r="AM93" s="131"/>
      <c r="AN93" s="131"/>
      <c r="AO93" s="131">
        <f>'Прил 12'!M92</f>
        <v>0</v>
      </c>
      <c r="AP93" s="131">
        <f>AO93</f>
        <v>0</v>
      </c>
      <c r="AQ93" s="131"/>
      <c r="AR93" s="131"/>
      <c r="AS93" s="131"/>
      <c r="AT93" s="131">
        <f>'Прил 12'!O92</f>
        <v>0</v>
      </c>
      <c r="AU93" s="131"/>
      <c r="AV93" s="131"/>
      <c r="AW93" s="131"/>
      <c r="AX93" s="131"/>
      <c r="AY93" s="131">
        <f>'Прил 12'!Q92</f>
        <v>0</v>
      </c>
      <c r="AZ93" s="131"/>
      <c r="BA93" s="131">
        <f>AY93</f>
        <v>0</v>
      </c>
      <c r="BB93" s="131"/>
      <c r="BC93" s="131"/>
    </row>
    <row r="94" spans="1:55" s="6" customFormat="1" ht="30" hidden="1" customHeight="1" x14ac:dyDescent="0.2">
      <c r="A94" s="77" t="s">
        <v>945</v>
      </c>
      <c r="B94" s="80">
        <f>'Прил 10'!B93</f>
        <v>0</v>
      </c>
      <c r="C94" s="95">
        <f>'Прил 10'!C93</f>
        <v>0</v>
      </c>
      <c r="D94" s="131">
        <f>'Прил 10'!G93</f>
        <v>0</v>
      </c>
      <c r="E94" s="131">
        <f t="shared" si="25"/>
        <v>0</v>
      </c>
      <c r="F94" s="131">
        <f t="shared" si="26"/>
        <v>0</v>
      </c>
      <c r="G94" s="131">
        <f t="shared" si="27"/>
        <v>0</v>
      </c>
      <c r="H94" s="131">
        <f t="shared" si="28"/>
        <v>0</v>
      </c>
      <c r="I94" s="131">
        <f t="shared" si="29"/>
        <v>0</v>
      </c>
      <c r="J94" s="131">
        <f>'Прил 10'!J93</f>
        <v>0</v>
      </c>
      <c r="K94" s="131"/>
      <c r="L94" s="131"/>
      <c r="M94" s="131"/>
      <c r="N94" s="131"/>
      <c r="O94" s="131">
        <f>'Прил 10'!L93</f>
        <v>0</v>
      </c>
      <c r="P94" s="131"/>
      <c r="Q94" s="131"/>
      <c r="R94" s="131"/>
      <c r="S94" s="131"/>
      <c r="T94" s="131">
        <f>'Прил 10'!N93</f>
        <v>0</v>
      </c>
      <c r="U94" s="131"/>
      <c r="V94" s="131"/>
      <c r="W94" s="131"/>
      <c r="X94" s="131"/>
      <c r="Y94" s="131">
        <f>'Прил 10'!P93</f>
        <v>0</v>
      </c>
      <c r="Z94" s="131">
        <f t="shared" ref="Z94:Z100" si="35">Y94</f>
        <v>0</v>
      </c>
      <c r="AA94" s="131"/>
      <c r="AB94" s="131"/>
      <c r="AC94" s="131"/>
      <c r="AD94" s="131">
        <f>'Прил 12'!H93</f>
        <v>0</v>
      </c>
      <c r="AE94" s="131">
        <f t="shared" si="30"/>
        <v>0</v>
      </c>
      <c r="AF94" s="131">
        <f t="shared" si="31"/>
        <v>0</v>
      </c>
      <c r="AG94" s="131">
        <f t="shared" si="32"/>
        <v>0</v>
      </c>
      <c r="AH94" s="131">
        <f t="shared" si="33"/>
        <v>0</v>
      </c>
      <c r="AI94" s="131">
        <f t="shared" si="34"/>
        <v>0</v>
      </c>
      <c r="AJ94" s="131">
        <f>'Прил 12'!K93</f>
        <v>0</v>
      </c>
      <c r="AK94" s="131"/>
      <c r="AL94" s="131"/>
      <c r="AM94" s="131"/>
      <c r="AN94" s="131"/>
      <c r="AO94" s="131">
        <f>'Прил 12'!M93</f>
        <v>0</v>
      </c>
      <c r="AP94" s="131">
        <f t="shared" ref="AP94:AP100" si="36">AO94</f>
        <v>0</v>
      </c>
      <c r="AQ94" s="131"/>
      <c r="AR94" s="131"/>
      <c r="AS94" s="131"/>
      <c r="AT94" s="131">
        <f>'Прил 12'!O93</f>
        <v>0</v>
      </c>
      <c r="AU94" s="131"/>
      <c r="AV94" s="131"/>
      <c r="AW94" s="131"/>
      <c r="AX94" s="131"/>
      <c r="AY94" s="131">
        <f>'Прил 12'!Q93</f>
        <v>0</v>
      </c>
      <c r="AZ94" s="131"/>
      <c r="BA94" s="131">
        <f t="shared" ref="BA94:BA100" si="37">AY94</f>
        <v>0</v>
      </c>
      <c r="BB94" s="131"/>
      <c r="BC94" s="131"/>
    </row>
    <row r="95" spans="1:55" s="6" customFormat="1" ht="12.75" hidden="1" x14ac:dyDescent="0.2">
      <c r="A95" s="77" t="s">
        <v>945</v>
      </c>
      <c r="B95" s="80">
        <f>'Прил 10'!B94</f>
        <v>0</v>
      </c>
      <c r="C95" s="95">
        <f>'Прил 10'!C94</f>
        <v>0</v>
      </c>
      <c r="D95" s="131">
        <f>'Прил 10'!G94</f>
        <v>0</v>
      </c>
      <c r="E95" s="131">
        <f t="shared" si="25"/>
        <v>0</v>
      </c>
      <c r="F95" s="131">
        <f t="shared" si="26"/>
        <v>0</v>
      </c>
      <c r="G95" s="131">
        <f t="shared" si="27"/>
        <v>0</v>
      </c>
      <c r="H95" s="131">
        <f t="shared" si="28"/>
        <v>0</v>
      </c>
      <c r="I95" s="131">
        <f t="shared" si="29"/>
        <v>0</v>
      </c>
      <c r="J95" s="131">
        <f>'Прил 10'!J94</f>
        <v>0</v>
      </c>
      <c r="K95" s="131"/>
      <c r="L95" s="131"/>
      <c r="M95" s="131"/>
      <c r="N95" s="131"/>
      <c r="O95" s="131">
        <f>'Прил 10'!L94</f>
        <v>0</v>
      </c>
      <c r="P95" s="131"/>
      <c r="Q95" s="131"/>
      <c r="R95" s="131"/>
      <c r="S95" s="131"/>
      <c r="T95" s="131">
        <f>'Прил 10'!N94</f>
        <v>0</v>
      </c>
      <c r="U95" s="131"/>
      <c r="V95" s="131"/>
      <c r="W95" s="131"/>
      <c r="X95" s="131"/>
      <c r="Y95" s="131">
        <f>'Прил 10'!P94</f>
        <v>0</v>
      </c>
      <c r="Z95" s="131">
        <f t="shared" si="35"/>
        <v>0</v>
      </c>
      <c r="AA95" s="131"/>
      <c r="AB95" s="131"/>
      <c r="AC95" s="131"/>
      <c r="AD95" s="131">
        <f>'Прил 12'!H94</f>
        <v>0</v>
      </c>
      <c r="AE95" s="131">
        <f t="shared" si="30"/>
        <v>0</v>
      </c>
      <c r="AF95" s="131">
        <f t="shared" si="31"/>
        <v>0</v>
      </c>
      <c r="AG95" s="131">
        <f t="shared" si="32"/>
        <v>0</v>
      </c>
      <c r="AH95" s="131">
        <f t="shared" si="33"/>
        <v>0</v>
      </c>
      <c r="AI95" s="131">
        <f t="shared" si="34"/>
        <v>0</v>
      </c>
      <c r="AJ95" s="131">
        <f>'Прил 12'!K94</f>
        <v>0</v>
      </c>
      <c r="AK95" s="131"/>
      <c r="AL95" s="131"/>
      <c r="AM95" s="131"/>
      <c r="AN95" s="131"/>
      <c r="AO95" s="131">
        <f>'Прил 12'!M94</f>
        <v>0</v>
      </c>
      <c r="AP95" s="131">
        <f t="shared" si="36"/>
        <v>0</v>
      </c>
      <c r="AQ95" s="131"/>
      <c r="AR95" s="131"/>
      <c r="AS95" s="131"/>
      <c r="AT95" s="131">
        <f>'Прил 12'!O94</f>
        <v>0</v>
      </c>
      <c r="AU95" s="131"/>
      <c r="AV95" s="131"/>
      <c r="AW95" s="131"/>
      <c r="AX95" s="131"/>
      <c r="AY95" s="131">
        <f>'Прил 12'!Q94</f>
        <v>0</v>
      </c>
      <c r="AZ95" s="131"/>
      <c r="BA95" s="131">
        <f t="shared" si="37"/>
        <v>0</v>
      </c>
      <c r="BB95" s="131"/>
      <c r="BC95" s="131"/>
    </row>
    <row r="96" spans="1:55" s="6" customFormat="1" ht="12.75" hidden="1" x14ac:dyDescent="0.2">
      <c r="A96" s="77" t="s">
        <v>945</v>
      </c>
      <c r="B96" s="80">
        <f>'Прил 10'!B95</f>
        <v>0</v>
      </c>
      <c r="C96" s="95">
        <f>'Прил 10'!C95</f>
        <v>0</v>
      </c>
      <c r="D96" s="131">
        <f>'Прил 10'!G95</f>
        <v>0</v>
      </c>
      <c r="E96" s="131">
        <f t="shared" si="25"/>
        <v>0</v>
      </c>
      <c r="F96" s="131">
        <f t="shared" si="26"/>
        <v>0</v>
      </c>
      <c r="G96" s="131">
        <f t="shared" si="27"/>
        <v>0</v>
      </c>
      <c r="H96" s="131">
        <f t="shared" si="28"/>
        <v>0</v>
      </c>
      <c r="I96" s="131">
        <f t="shared" si="29"/>
        <v>0</v>
      </c>
      <c r="J96" s="131">
        <f>'Прил 10'!J95</f>
        <v>0</v>
      </c>
      <c r="K96" s="131"/>
      <c r="L96" s="131"/>
      <c r="M96" s="131"/>
      <c r="N96" s="131"/>
      <c r="O96" s="131">
        <f>'Прил 10'!L95</f>
        <v>0</v>
      </c>
      <c r="P96" s="131"/>
      <c r="Q96" s="131"/>
      <c r="R96" s="131"/>
      <c r="S96" s="131"/>
      <c r="T96" s="131">
        <f>'Прил 10'!N95</f>
        <v>0</v>
      </c>
      <c r="U96" s="131"/>
      <c r="V96" s="131"/>
      <c r="W96" s="131"/>
      <c r="X96" s="131"/>
      <c r="Y96" s="131">
        <f>'Прил 10'!P95</f>
        <v>0</v>
      </c>
      <c r="Z96" s="131">
        <f t="shared" si="35"/>
        <v>0</v>
      </c>
      <c r="AA96" s="131"/>
      <c r="AB96" s="131"/>
      <c r="AC96" s="131"/>
      <c r="AD96" s="131">
        <f>'Прил 12'!H95</f>
        <v>0</v>
      </c>
      <c r="AE96" s="131">
        <f t="shared" si="30"/>
        <v>0</v>
      </c>
      <c r="AF96" s="131">
        <f t="shared" si="31"/>
        <v>0</v>
      </c>
      <c r="AG96" s="131">
        <f t="shared" si="32"/>
        <v>0</v>
      </c>
      <c r="AH96" s="131">
        <f t="shared" si="33"/>
        <v>0</v>
      </c>
      <c r="AI96" s="131">
        <f t="shared" si="34"/>
        <v>0</v>
      </c>
      <c r="AJ96" s="131">
        <f>'Прил 12'!K95</f>
        <v>0</v>
      </c>
      <c r="AK96" s="131"/>
      <c r="AL96" s="131"/>
      <c r="AM96" s="131"/>
      <c r="AN96" s="131"/>
      <c r="AO96" s="131">
        <f>'Прил 12'!M95</f>
        <v>0</v>
      </c>
      <c r="AP96" s="131">
        <f t="shared" si="36"/>
        <v>0</v>
      </c>
      <c r="AQ96" s="131"/>
      <c r="AR96" s="131"/>
      <c r="AS96" s="131"/>
      <c r="AT96" s="131">
        <f>'Прил 12'!O95</f>
        <v>0</v>
      </c>
      <c r="AU96" s="131"/>
      <c r="AV96" s="131"/>
      <c r="AW96" s="131"/>
      <c r="AX96" s="131"/>
      <c r="AY96" s="131">
        <f>'Прил 12'!Q95</f>
        <v>0</v>
      </c>
      <c r="AZ96" s="131"/>
      <c r="BA96" s="131">
        <f t="shared" si="37"/>
        <v>0</v>
      </c>
      <c r="BB96" s="131"/>
      <c r="BC96" s="131"/>
    </row>
    <row r="97" spans="1:55" s="6" customFormat="1" ht="12.75" hidden="1" x14ac:dyDescent="0.2">
      <c r="A97" s="77" t="s">
        <v>945</v>
      </c>
      <c r="B97" s="80">
        <f>'Прил 10'!B96</f>
        <v>0</v>
      </c>
      <c r="C97" s="95">
        <f>'Прил 10'!C96</f>
        <v>0</v>
      </c>
      <c r="D97" s="131">
        <f>'Прил 10'!G96</f>
        <v>0</v>
      </c>
      <c r="E97" s="131">
        <f t="shared" si="25"/>
        <v>0</v>
      </c>
      <c r="F97" s="131">
        <f t="shared" si="26"/>
        <v>0</v>
      </c>
      <c r="G97" s="131">
        <f t="shared" si="27"/>
        <v>0</v>
      </c>
      <c r="H97" s="131">
        <f t="shared" si="28"/>
        <v>0</v>
      </c>
      <c r="I97" s="131">
        <f t="shared" si="29"/>
        <v>0</v>
      </c>
      <c r="J97" s="131">
        <f>'Прил 10'!J96</f>
        <v>0</v>
      </c>
      <c r="K97" s="131"/>
      <c r="L97" s="131"/>
      <c r="M97" s="131"/>
      <c r="N97" s="131"/>
      <c r="O97" s="131">
        <f>'Прил 10'!L96</f>
        <v>0</v>
      </c>
      <c r="P97" s="131"/>
      <c r="Q97" s="131"/>
      <c r="R97" s="131"/>
      <c r="S97" s="131"/>
      <c r="T97" s="131">
        <f>'Прил 10'!N96</f>
        <v>0</v>
      </c>
      <c r="U97" s="131"/>
      <c r="V97" s="131"/>
      <c r="W97" s="131"/>
      <c r="X97" s="131"/>
      <c r="Y97" s="131">
        <f>'Прил 10'!P96</f>
        <v>0</v>
      </c>
      <c r="Z97" s="131">
        <f t="shared" si="35"/>
        <v>0</v>
      </c>
      <c r="AA97" s="131"/>
      <c r="AB97" s="131"/>
      <c r="AC97" s="131"/>
      <c r="AD97" s="131">
        <f>'Прил 12'!H96</f>
        <v>0</v>
      </c>
      <c r="AE97" s="131">
        <f t="shared" si="30"/>
        <v>0</v>
      </c>
      <c r="AF97" s="131">
        <f t="shared" si="31"/>
        <v>0</v>
      </c>
      <c r="AG97" s="131">
        <f t="shared" si="32"/>
        <v>0</v>
      </c>
      <c r="AH97" s="131">
        <f t="shared" si="33"/>
        <v>0</v>
      </c>
      <c r="AI97" s="131">
        <f t="shared" si="34"/>
        <v>0</v>
      </c>
      <c r="AJ97" s="131">
        <f>'Прил 12'!K96</f>
        <v>0</v>
      </c>
      <c r="AK97" s="131"/>
      <c r="AL97" s="131"/>
      <c r="AM97" s="131"/>
      <c r="AN97" s="131"/>
      <c r="AO97" s="131">
        <f>'Прил 12'!M96</f>
        <v>0</v>
      </c>
      <c r="AP97" s="131">
        <f t="shared" si="36"/>
        <v>0</v>
      </c>
      <c r="AQ97" s="131"/>
      <c r="AR97" s="131"/>
      <c r="AS97" s="131"/>
      <c r="AT97" s="131">
        <f>'Прил 12'!O96</f>
        <v>0</v>
      </c>
      <c r="AU97" s="131"/>
      <c r="AV97" s="131"/>
      <c r="AW97" s="131"/>
      <c r="AX97" s="131"/>
      <c r="AY97" s="131">
        <f>'Прил 12'!Q96</f>
        <v>0</v>
      </c>
      <c r="AZ97" s="131"/>
      <c r="BA97" s="131">
        <f t="shared" si="37"/>
        <v>0</v>
      </c>
      <c r="BB97" s="131"/>
      <c r="BC97" s="131"/>
    </row>
    <row r="98" spans="1:55" s="6" customFormat="1" ht="12.75" hidden="1" x14ac:dyDescent="0.2">
      <c r="A98" s="77" t="s">
        <v>945</v>
      </c>
      <c r="B98" s="80">
        <f>'Прил 10'!B97</f>
        <v>0</v>
      </c>
      <c r="C98" s="95">
        <f>'Прил 10'!C97</f>
        <v>0</v>
      </c>
      <c r="D98" s="131">
        <f>'Прил 10'!G97</f>
        <v>0</v>
      </c>
      <c r="E98" s="131">
        <f t="shared" si="25"/>
        <v>0</v>
      </c>
      <c r="F98" s="131">
        <f t="shared" si="26"/>
        <v>0</v>
      </c>
      <c r="G98" s="131">
        <f t="shared" si="27"/>
        <v>0</v>
      </c>
      <c r="H98" s="131">
        <f t="shared" si="28"/>
        <v>0</v>
      </c>
      <c r="I98" s="131">
        <f t="shared" si="29"/>
        <v>0</v>
      </c>
      <c r="J98" s="131">
        <f>'Прил 10'!J97</f>
        <v>0</v>
      </c>
      <c r="K98" s="131"/>
      <c r="L98" s="131"/>
      <c r="M98" s="131"/>
      <c r="N98" s="131"/>
      <c r="O98" s="131">
        <f>'Прил 10'!L97</f>
        <v>0</v>
      </c>
      <c r="P98" s="131"/>
      <c r="Q98" s="131"/>
      <c r="R98" s="131"/>
      <c r="S98" s="131"/>
      <c r="T98" s="131">
        <f>'Прил 10'!N97</f>
        <v>0</v>
      </c>
      <c r="U98" s="131"/>
      <c r="V98" s="131"/>
      <c r="W98" s="131"/>
      <c r="X98" s="131"/>
      <c r="Y98" s="131">
        <f>'Прил 10'!P97</f>
        <v>0</v>
      </c>
      <c r="Z98" s="131">
        <f t="shared" si="35"/>
        <v>0</v>
      </c>
      <c r="AA98" s="131"/>
      <c r="AB98" s="131"/>
      <c r="AC98" s="131"/>
      <c r="AD98" s="131">
        <f>'Прил 12'!H97</f>
        <v>0</v>
      </c>
      <c r="AE98" s="131">
        <f t="shared" si="30"/>
        <v>0</v>
      </c>
      <c r="AF98" s="131">
        <f t="shared" si="31"/>
        <v>0</v>
      </c>
      <c r="AG98" s="131">
        <f t="shared" si="32"/>
        <v>0</v>
      </c>
      <c r="AH98" s="131">
        <f t="shared" si="33"/>
        <v>0</v>
      </c>
      <c r="AI98" s="131">
        <f t="shared" si="34"/>
        <v>0</v>
      </c>
      <c r="AJ98" s="131">
        <f>'Прил 12'!K97</f>
        <v>0</v>
      </c>
      <c r="AK98" s="131"/>
      <c r="AL98" s="131"/>
      <c r="AM98" s="131"/>
      <c r="AN98" s="131"/>
      <c r="AO98" s="131">
        <f>'Прил 12'!M97</f>
        <v>0</v>
      </c>
      <c r="AP98" s="131">
        <f t="shared" si="36"/>
        <v>0</v>
      </c>
      <c r="AQ98" s="131"/>
      <c r="AR98" s="131"/>
      <c r="AS98" s="131"/>
      <c r="AT98" s="131">
        <f>'Прил 12'!O97</f>
        <v>0</v>
      </c>
      <c r="AU98" s="131"/>
      <c r="AV98" s="131"/>
      <c r="AW98" s="131"/>
      <c r="AX98" s="131"/>
      <c r="AY98" s="131">
        <f>'Прил 12'!Q97</f>
        <v>0</v>
      </c>
      <c r="AZ98" s="131"/>
      <c r="BA98" s="131">
        <f t="shared" si="37"/>
        <v>0</v>
      </c>
      <c r="BB98" s="131"/>
      <c r="BC98" s="131"/>
    </row>
    <row r="99" spans="1:55" s="6" customFormat="1" ht="31.9" hidden="1" customHeight="1" x14ac:dyDescent="0.2">
      <c r="A99" s="77" t="s">
        <v>945</v>
      </c>
      <c r="B99" s="80">
        <f>'Прил 10'!B98</f>
        <v>0</v>
      </c>
      <c r="C99" s="95">
        <f>'Прил 10'!C98</f>
        <v>0</v>
      </c>
      <c r="D99" s="131">
        <f>'Прил 10'!G98</f>
        <v>0</v>
      </c>
      <c r="E99" s="131">
        <f t="shared" si="25"/>
        <v>0</v>
      </c>
      <c r="F99" s="131">
        <f t="shared" si="26"/>
        <v>0</v>
      </c>
      <c r="G99" s="131">
        <f t="shared" si="27"/>
        <v>0</v>
      </c>
      <c r="H99" s="131">
        <f t="shared" si="28"/>
        <v>0</v>
      </c>
      <c r="I99" s="131">
        <f t="shared" si="29"/>
        <v>0</v>
      </c>
      <c r="J99" s="131">
        <f>'Прил 10'!J98</f>
        <v>0</v>
      </c>
      <c r="K99" s="131"/>
      <c r="L99" s="131"/>
      <c r="M99" s="131"/>
      <c r="N99" s="131"/>
      <c r="O99" s="131">
        <f>'Прил 10'!L98</f>
        <v>0</v>
      </c>
      <c r="P99" s="131"/>
      <c r="Q99" s="131"/>
      <c r="R99" s="131"/>
      <c r="S99" s="131"/>
      <c r="T99" s="131">
        <f>'Прил 10'!N98</f>
        <v>0</v>
      </c>
      <c r="U99" s="131"/>
      <c r="V99" s="131"/>
      <c r="W99" s="131"/>
      <c r="X99" s="131"/>
      <c r="Y99" s="131">
        <f>'Прил 10'!P98</f>
        <v>0</v>
      </c>
      <c r="Z99" s="131">
        <f t="shared" si="35"/>
        <v>0</v>
      </c>
      <c r="AA99" s="131"/>
      <c r="AB99" s="131"/>
      <c r="AC99" s="131"/>
      <c r="AD99" s="131">
        <f>'Прил 12'!H98</f>
        <v>0</v>
      </c>
      <c r="AE99" s="131">
        <f t="shared" si="30"/>
        <v>0</v>
      </c>
      <c r="AF99" s="131">
        <f t="shared" si="31"/>
        <v>0</v>
      </c>
      <c r="AG99" s="131">
        <f t="shared" si="32"/>
        <v>0</v>
      </c>
      <c r="AH99" s="131">
        <f t="shared" si="33"/>
        <v>0</v>
      </c>
      <c r="AI99" s="131">
        <f t="shared" si="34"/>
        <v>0</v>
      </c>
      <c r="AJ99" s="131">
        <f>'Прил 12'!K98</f>
        <v>0</v>
      </c>
      <c r="AK99" s="131"/>
      <c r="AL99" s="131"/>
      <c r="AM99" s="131"/>
      <c r="AN99" s="131"/>
      <c r="AO99" s="131">
        <f>'Прил 12'!M98</f>
        <v>0</v>
      </c>
      <c r="AP99" s="131">
        <f t="shared" si="36"/>
        <v>0</v>
      </c>
      <c r="AQ99" s="131"/>
      <c r="AR99" s="131"/>
      <c r="AS99" s="131"/>
      <c r="AT99" s="131">
        <f>'Прил 12'!O98</f>
        <v>0</v>
      </c>
      <c r="AU99" s="131"/>
      <c r="AV99" s="131"/>
      <c r="AW99" s="131"/>
      <c r="AX99" s="131"/>
      <c r="AY99" s="131">
        <f>'Прил 12'!Q98</f>
        <v>0</v>
      </c>
      <c r="AZ99" s="131"/>
      <c r="BA99" s="131">
        <f t="shared" si="37"/>
        <v>0</v>
      </c>
      <c r="BB99" s="131"/>
      <c r="BC99" s="131"/>
    </row>
    <row r="100" spans="1:55" s="6" customFormat="1" ht="27.6" hidden="1" customHeight="1" x14ac:dyDescent="0.2">
      <c r="A100" s="77" t="s">
        <v>945</v>
      </c>
      <c r="B100" s="80">
        <f>'Прил 10'!B99</f>
        <v>0</v>
      </c>
      <c r="C100" s="95">
        <f>'Прил 10'!C99</f>
        <v>0</v>
      </c>
      <c r="D100" s="131">
        <f>'Прил 10'!G99</f>
        <v>0</v>
      </c>
      <c r="E100" s="131">
        <f t="shared" si="25"/>
        <v>0</v>
      </c>
      <c r="F100" s="131">
        <f t="shared" si="26"/>
        <v>0</v>
      </c>
      <c r="G100" s="131">
        <f t="shared" si="27"/>
        <v>0</v>
      </c>
      <c r="H100" s="131">
        <f t="shared" si="28"/>
        <v>0</v>
      </c>
      <c r="I100" s="131">
        <f t="shared" si="29"/>
        <v>0</v>
      </c>
      <c r="J100" s="131">
        <f>'Прил 10'!J99</f>
        <v>0</v>
      </c>
      <c r="K100" s="131"/>
      <c r="L100" s="131"/>
      <c r="M100" s="131"/>
      <c r="N100" s="131"/>
      <c r="O100" s="131">
        <f>'Прил 10'!L99</f>
        <v>0</v>
      </c>
      <c r="P100" s="131"/>
      <c r="Q100" s="131"/>
      <c r="R100" s="131"/>
      <c r="S100" s="131"/>
      <c r="T100" s="131">
        <f>'Прил 10'!N99</f>
        <v>0</v>
      </c>
      <c r="U100" s="131">
        <f>T100</f>
        <v>0</v>
      </c>
      <c r="V100" s="131"/>
      <c r="W100" s="131"/>
      <c r="X100" s="131"/>
      <c r="Y100" s="131">
        <f>'Прил 10'!P99</f>
        <v>0</v>
      </c>
      <c r="Z100" s="131">
        <f t="shared" si="35"/>
        <v>0</v>
      </c>
      <c r="AA100" s="131"/>
      <c r="AB100" s="131"/>
      <c r="AC100" s="131"/>
      <c r="AD100" s="131">
        <f>'Прил 12'!H99</f>
        <v>0</v>
      </c>
      <c r="AE100" s="131">
        <f t="shared" si="30"/>
        <v>0</v>
      </c>
      <c r="AF100" s="131">
        <f t="shared" si="31"/>
        <v>0</v>
      </c>
      <c r="AG100" s="131">
        <f t="shared" si="32"/>
        <v>0</v>
      </c>
      <c r="AH100" s="131">
        <f t="shared" si="33"/>
        <v>0</v>
      </c>
      <c r="AI100" s="131">
        <f t="shared" si="34"/>
        <v>0</v>
      </c>
      <c r="AJ100" s="131">
        <f>'Прил 12'!K99</f>
        <v>0</v>
      </c>
      <c r="AK100" s="131"/>
      <c r="AL100" s="131"/>
      <c r="AM100" s="131"/>
      <c r="AN100" s="131"/>
      <c r="AO100" s="131">
        <f>'Прил 12'!M99</f>
        <v>0</v>
      </c>
      <c r="AP100" s="131">
        <f t="shared" si="36"/>
        <v>0</v>
      </c>
      <c r="AQ100" s="131"/>
      <c r="AR100" s="131"/>
      <c r="AS100" s="131"/>
      <c r="AT100" s="131">
        <f>'Прил 12'!O99</f>
        <v>0</v>
      </c>
      <c r="AU100" s="131"/>
      <c r="AV100" s="131"/>
      <c r="AW100" s="131"/>
      <c r="AX100" s="131"/>
      <c r="AY100" s="131">
        <f>'Прил 12'!Q99</f>
        <v>0</v>
      </c>
      <c r="AZ100" s="131"/>
      <c r="BA100" s="131">
        <f t="shared" si="37"/>
        <v>0</v>
      </c>
      <c r="BB100" s="131"/>
      <c r="BC100" s="131"/>
    </row>
    <row r="101" spans="1:55" s="6" customFormat="1" ht="40.9" hidden="1" customHeight="1" x14ac:dyDescent="0.2">
      <c r="A101" s="83" t="s">
        <v>1</v>
      </c>
      <c r="B101" s="84" t="s">
        <v>2</v>
      </c>
      <c r="C101" s="175" t="s">
        <v>36</v>
      </c>
      <c r="D101" s="171">
        <f>SUM(D102:D104)</f>
        <v>0</v>
      </c>
      <c r="E101" s="171">
        <f t="shared" ref="E101:R101" si="38">SUM(E102:E104)</f>
        <v>0</v>
      </c>
      <c r="F101" s="171">
        <f t="shared" si="38"/>
        <v>0</v>
      </c>
      <c r="G101" s="171">
        <f t="shared" si="38"/>
        <v>0</v>
      </c>
      <c r="H101" s="171">
        <f t="shared" si="38"/>
        <v>0</v>
      </c>
      <c r="I101" s="171">
        <f t="shared" si="38"/>
        <v>0</v>
      </c>
      <c r="J101" s="171">
        <f t="shared" si="38"/>
        <v>0</v>
      </c>
      <c r="K101" s="171">
        <f t="shared" si="38"/>
        <v>0</v>
      </c>
      <c r="L101" s="171">
        <f t="shared" si="38"/>
        <v>0</v>
      </c>
      <c r="M101" s="171">
        <f t="shared" si="38"/>
        <v>0</v>
      </c>
      <c r="N101" s="171">
        <f t="shared" si="38"/>
        <v>0</v>
      </c>
      <c r="O101" s="171">
        <f t="shared" si="38"/>
        <v>0</v>
      </c>
      <c r="P101" s="171">
        <f t="shared" si="38"/>
        <v>0</v>
      </c>
      <c r="Q101" s="171">
        <f t="shared" si="38"/>
        <v>0</v>
      </c>
      <c r="R101" s="171">
        <f t="shared" si="38"/>
        <v>0</v>
      </c>
      <c r="S101" s="171">
        <f t="shared" ref="S101:BC101" si="39">SUM(S102:S104)</f>
        <v>0</v>
      </c>
      <c r="T101" s="171">
        <f t="shared" si="39"/>
        <v>0</v>
      </c>
      <c r="U101" s="171">
        <f t="shared" si="39"/>
        <v>0</v>
      </c>
      <c r="V101" s="171">
        <f t="shared" si="39"/>
        <v>0</v>
      </c>
      <c r="W101" s="171">
        <f t="shared" si="39"/>
        <v>0</v>
      </c>
      <c r="X101" s="171">
        <f t="shared" si="39"/>
        <v>0</v>
      </c>
      <c r="Y101" s="171">
        <f t="shared" si="39"/>
        <v>0</v>
      </c>
      <c r="Z101" s="171">
        <f t="shared" si="39"/>
        <v>0</v>
      </c>
      <c r="AA101" s="171">
        <f t="shared" si="39"/>
        <v>0</v>
      </c>
      <c r="AB101" s="171">
        <f t="shared" si="39"/>
        <v>0</v>
      </c>
      <c r="AC101" s="171">
        <f t="shared" si="39"/>
        <v>0</v>
      </c>
      <c r="AD101" s="171">
        <f t="shared" si="39"/>
        <v>0</v>
      </c>
      <c r="AE101" s="171">
        <f t="shared" si="39"/>
        <v>0</v>
      </c>
      <c r="AF101" s="171">
        <f t="shared" si="39"/>
        <v>0</v>
      </c>
      <c r="AG101" s="171">
        <f t="shared" si="39"/>
        <v>0</v>
      </c>
      <c r="AH101" s="171">
        <f t="shared" si="39"/>
        <v>0</v>
      </c>
      <c r="AI101" s="171">
        <f t="shared" si="39"/>
        <v>0</v>
      </c>
      <c r="AJ101" s="171">
        <f t="shared" si="39"/>
        <v>0</v>
      </c>
      <c r="AK101" s="171">
        <f t="shared" si="39"/>
        <v>0</v>
      </c>
      <c r="AL101" s="171">
        <f t="shared" si="39"/>
        <v>0</v>
      </c>
      <c r="AM101" s="171">
        <f t="shared" si="39"/>
        <v>0</v>
      </c>
      <c r="AN101" s="171">
        <f t="shared" si="39"/>
        <v>0</v>
      </c>
      <c r="AO101" s="171">
        <f t="shared" si="39"/>
        <v>0</v>
      </c>
      <c r="AP101" s="171">
        <f t="shared" si="39"/>
        <v>0</v>
      </c>
      <c r="AQ101" s="171">
        <f t="shared" si="39"/>
        <v>0</v>
      </c>
      <c r="AR101" s="171">
        <f t="shared" si="39"/>
        <v>0</v>
      </c>
      <c r="AS101" s="171">
        <f t="shared" si="39"/>
        <v>0</v>
      </c>
      <c r="AT101" s="171">
        <f t="shared" si="39"/>
        <v>0</v>
      </c>
      <c r="AU101" s="171">
        <f t="shared" si="39"/>
        <v>0</v>
      </c>
      <c r="AV101" s="171">
        <f t="shared" si="39"/>
        <v>0</v>
      </c>
      <c r="AW101" s="171">
        <f t="shared" si="39"/>
        <v>0</v>
      </c>
      <c r="AX101" s="171">
        <f t="shared" si="39"/>
        <v>0</v>
      </c>
      <c r="AY101" s="171">
        <f t="shared" si="39"/>
        <v>0</v>
      </c>
      <c r="AZ101" s="171">
        <f t="shared" si="39"/>
        <v>0</v>
      </c>
      <c r="BA101" s="171">
        <f t="shared" si="39"/>
        <v>0</v>
      </c>
      <c r="BB101" s="171">
        <f t="shared" si="39"/>
        <v>0</v>
      </c>
      <c r="BC101" s="171">
        <f t="shared" si="39"/>
        <v>0</v>
      </c>
    </row>
    <row r="102" spans="1:55" s="6" customFormat="1" ht="25.5" hidden="1" x14ac:dyDescent="0.2">
      <c r="A102" s="77" t="s">
        <v>1</v>
      </c>
      <c r="B102" s="80" t="s">
        <v>922</v>
      </c>
      <c r="C102" s="95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1"/>
      <c r="AZ102" s="131"/>
      <c r="BA102" s="131"/>
      <c r="BB102" s="131"/>
      <c r="BC102" s="131"/>
    </row>
    <row r="103" spans="1:55" s="6" customFormat="1" ht="25.5" hidden="1" x14ac:dyDescent="0.2">
      <c r="A103" s="77" t="s">
        <v>1</v>
      </c>
      <c r="B103" s="80" t="s">
        <v>922</v>
      </c>
      <c r="C103" s="95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1"/>
      <c r="AZ103" s="131"/>
      <c r="BA103" s="131"/>
      <c r="BB103" s="131"/>
      <c r="BC103" s="131"/>
    </row>
    <row r="104" spans="1:55" s="6" customFormat="1" ht="12.75" hidden="1" x14ac:dyDescent="0.2">
      <c r="A104" s="77" t="s">
        <v>85</v>
      </c>
      <c r="B104" s="78" t="s">
        <v>85</v>
      </c>
      <c r="C104" s="95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1"/>
      <c r="AZ104" s="131"/>
      <c r="BA104" s="131"/>
      <c r="BB104" s="131"/>
      <c r="BC104" s="131"/>
    </row>
    <row r="105" spans="1:55" s="6" customFormat="1" ht="37.9" customHeight="1" x14ac:dyDescent="0.2">
      <c r="A105" s="81" t="s">
        <v>727</v>
      </c>
      <c r="B105" s="82" t="s">
        <v>3</v>
      </c>
      <c r="C105" s="174" t="s">
        <v>36</v>
      </c>
      <c r="D105" s="169">
        <f>D106+D110+D114+D118+D122+D126+D130+D134</f>
        <v>5.6182699999999999</v>
      </c>
      <c r="E105" s="169">
        <f t="shared" ref="E105:R105" si="40">E106+E110+E114+E118+E122+E126+E130+E134</f>
        <v>0</v>
      </c>
      <c r="F105" s="169">
        <f t="shared" si="40"/>
        <v>0</v>
      </c>
      <c r="G105" s="169">
        <f t="shared" si="40"/>
        <v>0</v>
      </c>
      <c r="H105" s="169">
        <f t="shared" si="40"/>
        <v>0</v>
      </c>
      <c r="I105" s="169">
        <f t="shared" si="40"/>
        <v>0</v>
      </c>
      <c r="J105" s="169">
        <f t="shared" si="40"/>
        <v>0</v>
      </c>
      <c r="K105" s="169">
        <f t="shared" si="40"/>
        <v>0</v>
      </c>
      <c r="L105" s="169">
        <f t="shared" si="40"/>
        <v>0</v>
      </c>
      <c r="M105" s="169">
        <f t="shared" si="40"/>
        <v>0</v>
      </c>
      <c r="N105" s="169">
        <f t="shared" si="40"/>
        <v>0</v>
      </c>
      <c r="O105" s="169">
        <f t="shared" si="40"/>
        <v>0</v>
      </c>
      <c r="P105" s="169">
        <f t="shared" si="40"/>
        <v>0</v>
      </c>
      <c r="Q105" s="169">
        <f t="shared" si="40"/>
        <v>0</v>
      </c>
      <c r="R105" s="169">
        <f t="shared" si="40"/>
        <v>0</v>
      </c>
      <c r="S105" s="169">
        <f t="shared" ref="S105:BC105" si="41">S106+S110+S114+S118+S122+S126+S130+S134</f>
        <v>0</v>
      </c>
      <c r="T105" s="169">
        <f t="shared" si="41"/>
        <v>0</v>
      </c>
      <c r="U105" s="169">
        <f t="shared" si="41"/>
        <v>0</v>
      </c>
      <c r="V105" s="169">
        <f t="shared" si="41"/>
        <v>0</v>
      </c>
      <c r="W105" s="169">
        <f t="shared" si="41"/>
        <v>0</v>
      </c>
      <c r="X105" s="169">
        <f t="shared" si="41"/>
        <v>0</v>
      </c>
      <c r="Y105" s="169">
        <f t="shared" si="41"/>
        <v>0</v>
      </c>
      <c r="Z105" s="169">
        <f t="shared" si="41"/>
        <v>0</v>
      </c>
      <c r="AA105" s="169">
        <f t="shared" si="41"/>
        <v>0</v>
      </c>
      <c r="AB105" s="169">
        <f t="shared" si="41"/>
        <v>0</v>
      </c>
      <c r="AC105" s="169">
        <f t="shared" si="41"/>
        <v>0</v>
      </c>
      <c r="AD105" s="169">
        <f t="shared" si="41"/>
        <v>93.191000000000003</v>
      </c>
      <c r="AE105" s="169">
        <f t="shared" si="41"/>
        <v>0.24936564999999999</v>
      </c>
      <c r="AF105" s="169">
        <f t="shared" si="41"/>
        <v>0.24936564999999999</v>
      </c>
      <c r="AG105" s="169">
        <f t="shared" si="41"/>
        <v>0</v>
      </c>
      <c r="AH105" s="169">
        <f t="shared" si="41"/>
        <v>0</v>
      </c>
      <c r="AI105" s="169">
        <f t="shared" si="41"/>
        <v>0</v>
      </c>
      <c r="AJ105" s="169">
        <f t="shared" si="41"/>
        <v>0</v>
      </c>
      <c r="AK105" s="169">
        <f t="shared" si="41"/>
        <v>0</v>
      </c>
      <c r="AL105" s="169">
        <f t="shared" si="41"/>
        <v>0</v>
      </c>
      <c r="AM105" s="169">
        <f t="shared" si="41"/>
        <v>0</v>
      </c>
      <c r="AN105" s="169">
        <f t="shared" si="41"/>
        <v>0</v>
      </c>
      <c r="AO105" s="169">
        <f t="shared" si="41"/>
        <v>0.24936564999999999</v>
      </c>
      <c r="AP105" s="169">
        <f t="shared" si="41"/>
        <v>0.24936564999999999</v>
      </c>
      <c r="AQ105" s="169">
        <f t="shared" si="41"/>
        <v>0</v>
      </c>
      <c r="AR105" s="169">
        <f t="shared" si="41"/>
        <v>0</v>
      </c>
      <c r="AS105" s="169">
        <f t="shared" si="41"/>
        <v>0</v>
      </c>
      <c r="AT105" s="169">
        <f t="shared" si="41"/>
        <v>0</v>
      </c>
      <c r="AU105" s="169">
        <f t="shared" si="41"/>
        <v>0</v>
      </c>
      <c r="AV105" s="169">
        <f t="shared" si="41"/>
        <v>0</v>
      </c>
      <c r="AW105" s="169">
        <f t="shared" si="41"/>
        <v>0</v>
      </c>
      <c r="AX105" s="169">
        <f t="shared" si="41"/>
        <v>0</v>
      </c>
      <c r="AY105" s="169">
        <f t="shared" si="41"/>
        <v>0</v>
      </c>
      <c r="AZ105" s="169">
        <f t="shared" si="41"/>
        <v>0</v>
      </c>
      <c r="BA105" s="169">
        <f t="shared" si="41"/>
        <v>0</v>
      </c>
      <c r="BB105" s="169">
        <f t="shared" si="41"/>
        <v>0</v>
      </c>
      <c r="BC105" s="169">
        <f t="shared" si="41"/>
        <v>0</v>
      </c>
    </row>
    <row r="106" spans="1:55" s="6" customFormat="1" ht="29.45" hidden="1" customHeight="1" x14ac:dyDescent="0.2">
      <c r="A106" s="83" t="s">
        <v>729</v>
      </c>
      <c r="B106" s="84" t="s">
        <v>4</v>
      </c>
      <c r="C106" s="175" t="s">
        <v>36</v>
      </c>
      <c r="D106" s="171">
        <f>SUM(D107:D109)</f>
        <v>0</v>
      </c>
      <c r="E106" s="171">
        <f t="shared" ref="E106:R106" si="42">SUM(E107:E109)</f>
        <v>0</v>
      </c>
      <c r="F106" s="171">
        <f t="shared" si="42"/>
        <v>0</v>
      </c>
      <c r="G106" s="171">
        <f t="shared" si="42"/>
        <v>0</v>
      </c>
      <c r="H106" s="171">
        <f t="shared" si="42"/>
        <v>0</v>
      </c>
      <c r="I106" s="171">
        <f t="shared" si="42"/>
        <v>0</v>
      </c>
      <c r="J106" s="171">
        <f t="shared" si="42"/>
        <v>0</v>
      </c>
      <c r="K106" s="171">
        <f t="shared" si="42"/>
        <v>0</v>
      </c>
      <c r="L106" s="171">
        <f t="shared" si="42"/>
        <v>0</v>
      </c>
      <c r="M106" s="171">
        <f t="shared" si="42"/>
        <v>0</v>
      </c>
      <c r="N106" s="171">
        <f t="shared" si="42"/>
        <v>0</v>
      </c>
      <c r="O106" s="171">
        <f t="shared" si="42"/>
        <v>0</v>
      </c>
      <c r="P106" s="171">
        <f t="shared" si="42"/>
        <v>0</v>
      </c>
      <c r="Q106" s="171">
        <f t="shared" si="42"/>
        <v>0</v>
      </c>
      <c r="R106" s="171">
        <f t="shared" si="42"/>
        <v>0</v>
      </c>
      <c r="S106" s="171">
        <f t="shared" ref="S106:BC106" si="43">SUM(S107:S109)</f>
        <v>0</v>
      </c>
      <c r="T106" s="171">
        <f t="shared" si="43"/>
        <v>0</v>
      </c>
      <c r="U106" s="171">
        <f t="shared" si="43"/>
        <v>0</v>
      </c>
      <c r="V106" s="171">
        <f t="shared" si="43"/>
        <v>0</v>
      </c>
      <c r="W106" s="171">
        <f t="shared" si="43"/>
        <v>0</v>
      </c>
      <c r="X106" s="171">
        <f t="shared" si="43"/>
        <v>0</v>
      </c>
      <c r="Y106" s="171">
        <f t="shared" si="43"/>
        <v>0</v>
      </c>
      <c r="Z106" s="171">
        <f t="shared" si="43"/>
        <v>0</v>
      </c>
      <c r="AA106" s="171">
        <f t="shared" si="43"/>
        <v>0</v>
      </c>
      <c r="AB106" s="171">
        <f t="shared" si="43"/>
        <v>0</v>
      </c>
      <c r="AC106" s="171">
        <f t="shared" si="43"/>
        <v>0</v>
      </c>
      <c r="AD106" s="171">
        <f t="shared" si="43"/>
        <v>0</v>
      </c>
      <c r="AE106" s="171">
        <f t="shared" si="43"/>
        <v>0</v>
      </c>
      <c r="AF106" s="171">
        <f t="shared" si="43"/>
        <v>0</v>
      </c>
      <c r="AG106" s="171">
        <f t="shared" si="43"/>
        <v>0</v>
      </c>
      <c r="AH106" s="171">
        <f t="shared" si="43"/>
        <v>0</v>
      </c>
      <c r="AI106" s="171">
        <f t="shared" si="43"/>
        <v>0</v>
      </c>
      <c r="AJ106" s="171">
        <f t="shared" si="43"/>
        <v>0</v>
      </c>
      <c r="AK106" s="171">
        <f t="shared" si="43"/>
        <v>0</v>
      </c>
      <c r="AL106" s="171">
        <f t="shared" si="43"/>
        <v>0</v>
      </c>
      <c r="AM106" s="171">
        <f t="shared" si="43"/>
        <v>0</v>
      </c>
      <c r="AN106" s="171">
        <f t="shared" si="43"/>
        <v>0</v>
      </c>
      <c r="AO106" s="171">
        <f t="shared" si="43"/>
        <v>0</v>
      </c>
      <c r="AP106" s="171">
        <f t="shared" si="43"/>
        <v>0</v>
      </c>
      <c r="AQ106" s="171">
        <f t="shared" si="43"/>
        <v>0</v>
      </c>
      <c r="AR106" s="171">
        <f t="shared" si="43"/>
        <v>0</v>
      </c>
      <c r="AS106" s="171">
        <f t="shared" si="43"/>
        <v>0</v>
      </c>
      <c r="AT106" s="171">
        <f t="shared" si="43"/>
        <v>0</v>
      </c>
      <c r="AU106" s="171">
        <f t="shared" si="43"/>
        <v>0</v>
      </c>
      <c r="AV106" s="171">
        <f t="shared" si="43"/>
        <v>0</v>
      </c>
      <c r="AW106" s="171">
        <f t="shared" si="43"/>
        <v>0</v>
      </c>
      <c r="AX106" s="171">
        <f t="shared" si="43"/>
        <v>0</v>
      </c>
      <c r="AY106" s="171">
        <f t="shared" si="43"/>
        <v>0</v>
      </c>
      <c r="AZ106" s="171">
        <f t="shared" si="43"/>
        <v>0</v>
      </c>
      <c r="BA106" s="171">
        <f t="shared" si="43"/>
        <v>0</v>
      </c>
      <c r="BB106" s="171">
        <f t="shared" si="43"/>
        <v>0</v>
      </c>
      <c r="BC106" s="171">
        <f t="shared" si="43"/>
        <v>0</v>
      </c>
    </row>
    <row r="107" spans="1:55" s="6" customFormat="1" ht="25.5" hidden="1" x14ac:dyDescent="0.2">
      <c r="A107" s="77" t="s">
        <v>729</v>
      </c>
      <c r="B107" s="80" t="s">
        <v>922</v>
      </c>
      <c r="C107" s="93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1"/>
      <c r="AZ107" s="131"/>
      <c r="BA107" s="131"/>
      <c r="BB107" s="131"/>
      <c r="BC107" s="131"/>
    </row>
    <row r="108" spans="1:55" s="6" customFormat="1" ht="25.5" hidden="1" x14ac:dyDescent="0.2">
      <c r="A108" s="77" t="s">
        <v>729</v>
      </c>
      <c r="B108" s="80" t="s">
        <v>922</v>
      </c>
      <c r="C108" s="93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31"/>
    </row>
    <row r="109" spans="1:55" s="6" customFormat="1" ht="12.75" hidden="1" x14ac:dyDescent="0.2">
      <c r="A109" s="77" t="s">
        <v>85</v>
      </c>
      <c r="B109" s="78" t="s">
        <v>85</v>
      </c>
      <c r="C109" s="93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1"/>
      <c r="AZ109" s="131"/>
      <c r="BA109" s="131"/>
      <c r="BB109" s="131"/>
      <c r="BC109" s="131"/>
    </row>
    <row r="110" spans="1:55" s="6" customFormat="1" ht="27.6" hidden="1" customHeight="1" x14ac:dyDescent="0.2">
      <c r="A110" s="83" t="s">
        <v>732</v>
      </c>
      <c r="B110" s="84" t="s">
        <v>42</v>
      </c>
      <c r="C110" s="175" t="s">
        <v>36</v>
      </c>
      <c r="D110" s="171">
        <f>SUM(D111:D113)</f>
        <v>0</v>
      </c>
      <c r="E110" s="171">
        <f t="shared" ref="E110:R110" si="44">SUM(E111:E113)</f>
        <v>0</v>
      </c>
      <c r="F110" s="171">
        <f t="shared" si="44"/>
        <v>0</v>
      </c>
      <c r="G110" s="171">
        <f t="shared" si="44"/>
        <v>0</v>
      </c>
      <c r="H110" s="171">
        <f t="shared" si="44"/>
        <v>0</v>
      </c>
      <c r="I110" s="171">
        <f t="shared" si="44"/>
        <v>0</v>
      </c>
      <c r="J110" s="171">
        <f t="shared" si="44"/>
        <v>0</v>
      </c>
      <c r="K110" s="171">
        <f t="shared" si="44"/>
        <v>0</v>
      </c>
      <c r="L110" s="171">
        <f t="shared" si="44"/>
        <v>0</v>
      </c>
      <c r="M110" s="171">
        <f t="shared" si="44"/>
        <v>0</v>
      </c>
      <c r="N110" s="171">
        <f t="shared" si="44"/>
        <v>0</v>
      </c>
      <c r="O110" s="171">
        <f t="shared" si="44"/>
        <v>0</v>
      </c>
      <c r="P110" s="171">
        <f t="shared" si="44"/>
        <v>0</v>
      </c>
      <c r="Q110" s="171">
        <f t="shared" si="44"/>
        <v>0</v>
      </c>
      <c r="R110" s="171">
        <f t="shared" si="44"/>
        <v>0</v>
      </c>
      <c r="S110" s="171">
        <f t="shared" ref="S110:BC110" si="45">SUM(S111:S113)</f>
        <v>0</v>
      </c>
      <c r="T110" s="171">
        <f t="shared" si="45"/>
        <v>0</v>
      </c>
      <c r="U110" s="171">
        <f t="shared" si="45"/>
        <v>0</v>
      </c>
      <c r="V110" s="171">
        <f t="shared" si="45"/>
        <v>0</v>
      </c>
      <c r="W110" s="171">
        <f t="shared" si="45"/>
        <v>0</v>
      </c>
      <c r="X110" s="171">
        <f t="shared" si="45"/>
        <v>0</v>
      </c>
      <c r="Y110" s="171">
        <f t="shared" si="45"/>
        <v>0</v>
      </c>
      <c r="Z110" s="171">
        <f t="shared" si="45"/>
        <v>0</v>
      </c>
      <c r="AA110" s="171">
        <f t="shared" si="45"/>
        <v>0</v>
      </c>
      <c r="AB110" s="171">
        <f t="shared" si="45"/>
        <v>0</v>
      </c>
      <c r="AC110" s="171">
        <f t="shared" si="45"/>
        <v>0</v>
      </c>
      <c r="AD110" s="171">
        <f t="shared" si="45"/>
        <v>0</v>
      </c>
      <c r="AE110" s="171">
        <f t="shared" si="45"/>
        <v>0</v>
      </c>
      <c r="AF110" s="171">
        <f t="shared" si="45"/>
        <v>0</v>
      </c>
      <c r="AG110" s="171">
        <f t="shared" si="45"/>
        <v>0</v>
      </c>
      <c r="AH110" s="171">
        <f t="shared" si="45"/>
        <v>0</v>
      </c>
      <c r="AI110" s="171">
        <f t="shared" si="45"/>
        <v>0</v>
      </c>
      <c r="AJ110" s="171">
        <f t="shared" si="45"/>
        <v>0</v>
      </c>
      <c r="AK110" s="171">
        <f t="shared" si="45"/>
        <v>0</v>
      </c>
      <c r="AL110" s="171">
        <f t="shared" si="45"/>
        <v>0</v>
      </c>
      <c r="AM110" s="171">
        <f t="shared" si="45"/>
        <v>0</v>
      </c>
      <c r="AN110" s="171">
        <f t="shared" si="45"/>
        <v>0</v>
      </c>
      <c r="AO110" s="171">
        <f t="shared" si="45"/>
        <v>0</v>
      </c>
      <c r="AP110" s="171">
        <f t="shared" si="45"/>
        <v>0</v>
      </c>
      <c r="AQ110" s="171">
        <f t="shared" si="45"/>
        <v>0</v>
      </c>
      <c r="AR110" s="171">
        <f t="shared" si="45"/>
        <v>0</v>
      </c>
      <c r="AS110" s="171">
        <f t="shared" si="45"/>
        <v>0</v>
      </c>
      <c r="AT110" s="171">
        <f t="shared" si="45"/>
        <v>0</v>
      </c>
      <c r="AU110" s="171">
        <f t="shared" si="45"/>
        <v>0</v>
      </c>
      <c r="AV110" s="171">
        <f t="shared" si="45"/>
        <v>0</v>
      </c>
      <c r="AW110" s="171">
        <f t="shared" si="45"/>
        <v>0</v>
      </c>
      <c r="AX110" s="171">
        <f t="shared" si="45"/>
        <v>0</v>
      </c>
      <c r="AY110" s="171">
        <f t="shared" si="45"/>
        <v>0</v>
      </c>
      <c r="AZ110" s="171">
        <f t="shared" si="45"/>
        <v>0</v>
      </c>
      <c r="BA110" s="171">
        <f t="shared" si="45"/>
        <v>0</v>
      </c>
      <c r="BB110" s="171">
        <f t="shared" si="45"/>
        <v>0</v>
      </c>
      <c r="BC110" s="171">
        <f t="shared" si="45"/>
        <v>0</v>
      </c>
    </row>
    <row r="111" spans="1:55" s="6" customFormat="1" ht="25.5" hidden="1" x14ac:dyDescent="0.2">
      <c r="A111" s="77" t="s">
        <v>732</v>
      </c>
      <c r="B111" s="80" t="s">
        <v>922</v>
      </c>
      <c r="C111" s="93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1"/>
      <c r="AZ111" s="131"/>
      <c r="BA111" s="131"/>
      <c r="BB111" s="131"/>
      <c r="BC111" s="131"/>
    </row>
    <row r="112" spans="1:55" s="6" customFormat="1" ht="25.5" hidden="1" x14ac:dyDescent="0.2">
      <c r="A112" s="77" t="s">
        <v>732</v>
      </c>
      <c r="B112" s="80" t="s">
        <v>922</v>
      </c>
      <c r="C112" s="93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1"/>
      <c r="AZ112" s="131"/>
      <c r="BA112" s="131"/>
      <c r="BB112" s="131"/>
      <c r="BC112" s="131"/>
    </row>
    <row r="113" spans="1:55" s="6" customFormat="1" ht="12.75" hidden="1" x14ac:dyDescent="0.2">
      <c r="A113" s="77" t="s">
        <v>85</v>
      </c>
      <c r="B113" s="78" t="s">
        <v>85</v>
      </c>
      <c r="C113" s="93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1"/>
      <c r="AZ113" s="131"/>
      <c r="BA113" s="131"/>
      <c r="BB113" s="131"/>
      <c r="BC113" s="131"/>
    </row>
    <row r="114" spans="1:55" s="6" customFormat="1" ht="29.45" hidden="1" customHeight="1" x14ac:dyDescent="0.2">
      <c r="A114" s="83" t="s">
        <v>733</v>
      </c>
      <c r="B114" s="84" t="s">
        <v>6</v>
      </c>
      <c r="C114" s="175" t="s">
        <v>36</v>
      </c>
      <c r="D114" s="171">
        <f>SUM(D115:D117)</f>
        <v>0</v>
      </c>
      <c r="E114" s="171">
        <f t="shared" ref="E114:R114" si="46">SUM(E115:E117)</f>
        <v>0</v>
      </c>
      <c r="F114" s="171">
        <f t="shared" si="46"/>
        <v>0</v>
      </c>
      <c r="G114" s="171">
        <f t="shared" si="46"/>
        <v>0</v>
      </c>
      <c r="H114" s="171">
        <f t="shared" si="46"/>
        <v>0</v>
      </c>
      <c r="I114" s="171">
        <f t="shared" si="46"/>
        <v>0</v>
      </c>
      <c r="J114" s="171">
        <f t="shared" si="46"/>
        <v>0</v>
      </c>
      <c r="K114" s="171">
        <f t="shared" si="46"/>
        <v>0</v>
      </c>
      <c r="L114" s="171">
        <f t="shared" si="46"/>
        <v>0</v>
      </c>
      <c r="M114" s="171">
        <f t="shared" si="46"/>
        <v>0</v>
      </c>
      <c r="N114" s="171">
        <f t="shared" si="46"/>
        <v>0</v>
      </c>
      <c r="O114" s="171">
        <f t="shared" si="46"/>
        <v>0</v>
      </c>
      <c r="P114" s="171">
        <f t="shared" si="46"/>
        <v>0</v>
      </c>
      <c r="Q114" s="171">
        <f t="shared" si="46"/>
        <v>0</v>
      </c>
      <c r="R114" s="171">
        <f t="shared" si="46"/>
        <v>0</v>
      </c>
      <c r="S114" s="171">
        <f t="shared" ref="S114:BC114" si="47">SUM(S115:S117)</f>
        <v>0</v>
      </c>
      <c r="T114" s="171">
        <f t="shared" si="47"/>
        <v>0</v>
      </c>
      <c r="U114" s="171">
        <f t="shared" si="47"/>
        <v>0</v>
      </c>
      <c r="V114" s="171">
        <f t="shared" si="47"/>
        <v>0</v>
      </c>
      <c r="W114" s="171">
        <f t="shared" si="47"/>
        <v>0</v>
      </c>
      <c r="X114" s="171">
        <f t="shared" si="47"/>
        <v>0</v>
      </c>
      <c r="Y114" s="171">
        <f t="shared" si="47"/>
        <v>0</v>
      </c>
      <c r="Z114" s="171">
        <f t="shared" si="47"/>
        <v>0</v>
      </c>
      <c r="AA114" s="171">
        <f t="shared" si="47"/>
        <v>0</v>
      </c>
      <c r="AB114" s="171">
        <f t="shared" si="47"/>
        <v>0</v>
      </c>
      <c r="AC114" s="171">
        <f t="shared" si="47"/>
        <v>0</v>
      </c>
      <c r="AD114" s="171">
        <f t="shared" si="47"/>
        <v>0</v>
      </c>
      <c r="AE114" s="171">
        <f t="shared" si="47"/>
        <v>0</v>
      </c>
      <c r="AF114" s="171">
        <f t="shared" si="47"/>
        <v>0</v>
      </c>
      <c r="AG114" s="171">
        <f t="shared" si="47"/>
        <v>0</v>
      </c>
      <c r="AH114" s="171">
        <f t="shared" si="47"/>
        <v>0</v>
      </c>
      <c r="AI114" s="171">
        <f t="shared" si="47"/>
        <v>0</v>
      </c>
      <c r="AJ114" s="171">
        <f t="shared" si="47"/>
        <v>0</v>
      </c>
      <c r="AK114" s="171">
        <f t="shared" si="47"/>
        <v>0</v>
      </c>
      <c r="AL114" s="171">
        <f t="shared" si="47"/>
        <v>0</v>
      </c>
      <c r="AM114" s="171">
        <f t="shared" si="47"/>
        <v>0</v>
      </c>
      <c r="AN114" s="171">
        <f t="shared" si="47"/>
        <v>0</v>
      </c>
      <c r="AO114" s="171">
        <f t="shared" si="47"/>
        <v>0</v>
      </c>
      <c r="AP114" s="171">
        <f t="shared" si="47"/>
        <v>0</v>
      </c>
      <c r="AQ114" s="171">
        <f t="shared" si="47"/>
        <v>0</v>
      </c>
      <c r="AR114" s="171">
        <f t="shared" si="47"/>
        <v>0</v>
      </c>
      <c r="AS114" s="171">
        <f t="shared" si="47"/>
        <v>0</v>
      </c>
      <c r="AT114" s="171">
        <f t="shared" si="47"/>
        <v>0</v>
      </c>
      <c r="AU114" s="171">
        <f t="shared" si="47"/>
        <v>0</v>
      </c>
      <c r="AV114" s="171">
        <f t="shared" si="47"/>
        <v>0</v>
      </c>
      <c r="AW114" s="171">
        <f t="shared" si="47"/>
        <v>0</v>
      </c>
      <c r="AX114" s="171">
        <f t="shared" si="47"/>
        <v>0</v>
      </c>
      <c r="AY114" s="171">
        <f t="shared" si="47"/>
        <v>0</v>
      </c>
      <c r="AZ114" s="171">
        <f t="shared" si="47"/>
        <v>0</v>
      </c>
      <c r="BA114" s="171">
        <f t="shared" si="47"/>
        <v>0</v>
      </c>
      <c r="BB114" s="171">
        <f t="shared" si="47"/>
        <v>0</v>
      </c>
      <c r="BC114" s="171">
        <f t="shared" si="47"/>
        <v>0</v>
      </c>
    </row>
    <row r="115" spans="1:55" s="6" customFormat="1" ht="25.5" hidden="1" x14ac:dyDescent="0.2">
      <c r="A115" s="77" t="s">
        <v>733</v>
      </c>
      <c r="B115" s="80" t="s">
        <v>922</v>
      </c>
      <c r="C115" s="93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  <c r="AT115" s="131"/>
      <c r="AU115" s="131"/>
      <c r="AV115" s="131"/>
      <c r="AW115" s="131"/>
      <c r="AX115" s="131"/>
      <c r="AY115" s="131"/>
      <c r="AZ115" s="131"/>
      <c r="BA115" s="131"/>
      <c r="BB115" s="131"/>
      <c r="BC115" s="131"/>
    </row>
    <row r="116" spans="1:55" s="6" customFormat="1" ht="25.5" hidden="1" x14ac:dyDescent="0.2">
      <c r="A116" s="77" t="s">
        <v>733</v>
      </c>
      <c r="B116" s="80" t="s">
        <v>922</v>
      </c>
      <c r="C116" s="93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  <c r="AT116" s="131"/>
      <c r="AU116" s="131"/>
      <c r="AV116" s="131"/>
      <c r="AW116" s="131"/>
      <c r="AX116" s="131"/>
      <c r="AY116" s="131"/>
      <c r="AZ116" s="131"/>
      <c r="BA116" s="131"/>
      <c r="BB116" s="131"/>
      <c r="BC116" s="131"/>
    </row>
    <row r="117" spans="1:55" s="6" customFormat="1" ht="12.75" hidden="1" x14ac:dyDescent="0.2">
      <c r="A117" s="77" t="s">
        <v>85</v>
      </c>
      <c r="B117" s="78" t="s">
        <v>85</v>
      </c>
      <c r="C117" s="93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  <c r="AX117" s="131"/>
      <c r="AY117" s="131"/>
      <c r="AZ117" s="131"/>
      <c r="BA117" s="131"/>
      <c r="BB117" s="131"/>
      <c r="BC117" s="131"/>
    </row>
    <row r="118" spans="1:55" s="6" customFormat="1" ht="30.6" hidden="1" customHeight="1" x14ac:dyDescent="0.2">
      <c r="A118" s="83" t="s">
        <v>734</v>
      </c>
      <c r="B118" s="84" t="s">
        <v>7</v>
      </c>
      <c r="C118" s="175" t="s">
        <v>36</v>
      </c>
      <c r="D118" s="171">
        <f>SUM(D119:D121)</f>
        <v>0</v>
      </c>
      <c r="E118" s="171">
        <f t="shared" ref="E118:R118" si="48">SUM(E119:E121)</f>
        <v>0</v>
      </c>
      <c r="F118" s="171">
        <f t="shared" si="48"/>
        <v>0</v>
      </c>
      <c r="G118" s="171">
        <f t="shared" si="48"/>
        <v>0</v>
      </c>
      <c r="H118" s="171">
        <f t="shared" si="48"/>
        <v>0</v>
      </c>
      <c r="I118" s="171">
        <f t="shared" si="48"/>
        <v>0</v>
      </c>
      <c r="J118" s="171">
        <f t="shared" si="48"/>
        <v>0</v>
      </c>
      <c r="K118" s="171">
        <f t="shared" si="48"/>
        <v>0</v>
      </c>
      <c r="L118" s="171">
        <f t="shared" si="48"/>
        <v>0</v>
      </c>
      <c r="M118" s="171">
        <f t="shared" si="48"/>
        <v>0</v>
      </c>
      <c r="N118" s="171">
        <f t="shared" si="48"/>
        <v>0</v>
      </c>
      <c r="O118" s="171">
        <f t="shared" si="48"/>
        <v>0</v>
      </c>
      <c r="P118" s="171">
        <f t="shared" si="48"/>
        <v>0</v>
      </c>
      <c r="Q118" s="171">
        <f t="shared" si="48"/>
        <v>0</v>
      </c>
      <c r="R118" s="171">
        <f t="shared" si="48"/>
        <v>0</v>
      </c>
      <c r="S118" s="171">
        <f t="shared" ref="S118:BC118" si="49">SUM(S119:S121)</f>
        <v>0</v>
      </c>
      <c r="T118" s="171">
        <f t="shared" si="49"/>
        <v>0</v>
      </c>
      <c r="U118" s="171">
        <f t="shared" si="49"/>
        <v>0</v>
      </c>
      <c r="V118" s="171">
        <f t="shared" si="49"/>
        <v>0</v>
      </c>
      <c r="W118" s="171">
        <f t="shared" si="49"/>
        <v>0</v>
      </c>
      <c r="X118" s="171">
        <f t="shared" si="49"/>
        <v>0</v>
      </c>
      <c r="Y118" s="171">
        <f t="shared" si="49"/>
        <v>0</v>
      </c>
      <c r="Z118" s="171">
        <f t="shared" si="49"/>
        <v>0</v>
      </c>
      <c r="AA118" s="171">
        <f t="shared" si="49"/>
        <v>0</v>
      </c>
      <c r="AB118" s="171">
        <f t="shared" si="49"/>
        <v>0</v>
      </c>
      <c r="AC118" s="171">
        <f t="shared" si="49"/>
        <v>0</v>
      </c>
      <c r="AD118" s="171">
        <f t="shared" si="49"/>
        <v>0</v>
      </c>
      <c r="AE118" s="171">
        <f t="shared" si="49"/>
        <v>0</v>
      </c>
      <c r="AF118" s="171">
        <f t="shared" si="49"/>
        <v>0</v>
      </c>
      <c r="AG118" s="171">
        <f t="shared" si="49"/>
        <v>0</v>
      </c>
      <c r="AH118" s="171">
        <f t="shared" si="49"/>
        <v>0</v>
      </c>
      <c r="AI118" s="171">
        <f t="shared" si="49"/>
        <v>0</v>
      </c>
      <c r="AJ118" s="171">
        <f t="shared" si="49"/>
        <v>0</v>
      </c>
      <c r="AK118" s="171">
        <f t="shared" si="49"/>
        <v>0</v>
      </c>
      <c r="AL118" s="171">
        <f t="shared" si="49"/>
        <v>0</v>
      </c>
      <c r="AM118" s="171">
        <f t="shared" si="49"/>
        <v>0</v>
      </c>
      <c r="AN118" s="171">
        <f t="shared" si="49"/>
        <v>0</v>
      </c>
      <c r="AO118" s="171">
        <f t="shared" si="49"/>
        <v>0</v>
      </c>
      <c r="AP118" s="171">
        <f t="shared" si="49"/>
        <v>0</v>
      </c>
      <c r="AQ118" s="171">
        <f t="shared" si="49"/>
        <v>0</v>
      </c>
      <c r="AR118" s="171">
        <f t="shared" si="49"/>
        <v>0</v>
      </c>
      <c r="AS118" s="171">
        <f t="shared" si="49"/>
        <v>0</v>
      </c>
      <c r="AT118" s="171">
        <f t="shared" si="49"/>
        <v>0</v>
      </c>
      <c r="AU118" s="171">
        <f t="shared" si="49"/>
        <v>0</v>
      </c>
      <c r="AV118" s="171">
        <f t="shared" si="49"/>
        <v>0</v>
      </c>
      <c r="AW118" s="171">
        <f t="shared" si="49"/>
        <v>0</v>
      </c>
      <c r="AX118" s="171">
        <f t="shared" si="49"/>
        <v>0</v>
      </c>
      <c r="AY118" s="171">
        <f t="shared" si="49"/>
        <v>0</v>
      </c>
      <c r="AZ118" s="171">
        <f t="shared" si="49"/>
        <v>0</v>
      </c>
      <c r="BA118" s="171">
        <f t="shared" si="49"/>
        <v>0</v>
      </c>
      <c r="BB118" s="171">
        <f t="shared" si="49"/>
        <v>0</v>
      </c>
      <c r="BC118" s="171">
        <f t="shared" si="49"/>
        <v>0</v>
      </c>
    </row>
    <row r="119" spans="1:55" s="6" customFormat="1" ht="25.5" hidden="1" x14ac:dyDescent="0.2">
      <c r="A119" s="77" t="s">
        <v>734</v>
      </c>
      <c r="B119" s="80" t="s">
        <v>922</v>
      </c>
      <c r="C119" s="93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  <c r="AX119" s="131"/>
      <c r="AY119" s="131"/>
      <c r="AZ119" s="131"/>
      <c r="BA119" s="131"/>
      <c r="BB119" s="131"/>
      <c r="BC119" s="131"/>
    </row>
    <row r="120" spans="1:55" s="6" customFormat="1" ht="25.5" hidden="1" x14ac:dyDescent="0.2">
      <c r="A120" s="77" t="s">
        <v>734</v>
      </c>
      <c r="B120" s="80" t="s">
        <v>922</v>
      </c>
      <c r="C120" s="93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1"/>
      <c r="AZ120" s="131"/>
      <c r="BA120" s="131"/>
      <c r="BB120" s="131"/>
      <c r="BC120" s="131"/>
    </row>
    <row r="121" spans="1:55" s="6" customFormat="1" ht="12.75" hidden="1" x14ac:dyDescent="0.2">
      <c r="A121" s="77" t="s">
        <v>85</v>
      </c>
      <c r="B121" s="78" t="s">
        <v>85</v>
      </c>
      <c r="C121" s="93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1"/>
      <c r="AZ121" s="131"/>
      <c r="BA121" s="131"/>
      <c r="BB121" s="131"/>
      <c r="BC121" s="131"/>
    </row>
    <row r="122" spans="1:55" s="6" customFormat="1" ht="37.15" customHeight="1" x14ac:dyDescent="0.2">
      <c r="A122" s="83" t="s">
        <v>735</v>
      </c>
      <c r="B122" s="84" t="s">
        <v>8</v>
      </c>
      <c r="C122" s="175" t="s">
        <v>36</v>
      </c>
      <c r="D122" s="170">
        <f>SUM(D123:D125)</f>
        <v>5.6182699999999999</v>
      </c>
      <c r="E122" s="170">
        <f t="shared" ref="E122:R122" si="50">SUM(E123:E125)</f>
        <v>0</v>
      </c>
      <c r="F122" s="170">
        <f t="shared" si="50"/>
        <v>0</v>
      </c>
      <c r="G122" s="170">
        <f t="shared" si="50"/>
        <v>0</v>
      </c>
      <c r="H122" s="170">
        <f t="shared" si="50"/>
        <v>0</v>
      </c>
      <c r="I122" s="170">
        <f t="shared" si="50"/>
        <v>0</v>
      </c>
      <c r="J122" s="170">
        <f t="shared" si="50"/>
        <v>0</v>
      </c>
      <c r="K122" s="170">
        <f t="shared" si="50"/>
        <v>0</v>
      </c>
      <c r="L122" s="170">
        <f t="shared" si="50"/>
        <v>0</v>
      </c>
      <c r="M122" s="170">
        <f t="shared" si="50"/>
        <v>0</v>
      </c>
      <c r="N122" s="170">
        <f t="shared" si="50"/>
        <v>0</v>
      </c>
      <c r="O122" s="170">
        <f t="shared" si="50"/>
        <v>0</v>
      </c>
      <c r="P122" s="170">
        <f t="shared" si="50"/>
        <v>0</v>
      </c>
      <c r="Q122" s="170">
        <f t="shared" si="50"/>
        <v>0</v>
      </c>
      <c r="R122" s="170">
        <f t="shared" si="50"/>
        <v>0</v>
      </c>
      <c r="S122" s="170">
        <f t="shared" ref="S122:BC122" si="51">SUM(S123:S125)</f>
        <v>0</v>
      </c>
      <c r="T122" s="170">
        <f t="shared" si="51"/>
        <v>0</v>
      </c>
      <c r="U122" s="170">
        <f t="shared" si="51"/>
        <v>0</v>
      </c>
      <c r="V122" s="170">
        <f t="shared" si="51"/>
        <v>0</v>
      </c>
      <c r="W122" s="170">
        <f t="shared" si="51"/>
        <v>0</v>
      </c>
      <c r="X122" s="170">
        <f t="shared" si="51"/>
        <v>0</v>
      </c>
      <c r="Y122" s="170">
        <f t="shared" si="51"/>
        <v>0</v>
      </c>
      <c r="Z122" s="170">
        <f t="shared" si="51"/>
        <v>0</v>
      </c>
      <c r="AA122" s="170">
        <f t="shared" si="51"/>
        <v>0</v>
      </c>
      <c r="AB122" s="170">
        <f t="shared" si="51"/>
        <v>0</v>
      </c>
      <c r="AC122" s="170">
        <f t="shared" si="51"/>
        <v>0</v>
      </c>
      <c r="AD122" s="170">
        <f t="shared" si="51"/>
        <v>93.191000000000003</v>
      </c>
      <c r="AE122" s="170">
        <f t="shared" si="51"/>
        <v>0.24936564999999999</v>
      </c>
      <c r="AF122" s="170">
        <f t="shared" si="51"/>
        <v>0.24936564999999999</v>
      </c>
      <c r="AG122" s="170">
        <f t="shared" si="51"/>
        <v>0</v>
      </c>
      <c r="AH122" s="170">
        <f t="shared" si="51"/>
        <v>0</v>
      </c>
      <c r="AI122" s="170">
        <f t="shared" si="51"/>
        <v>0</v>
      </c>
      <c r="AJ122" s="170">
        <f t="shared" si="51"/>
        <v>0</v>
      </c>
      <c r="AK122" s="170">
        <f t="shared" si="51"/>
        <v>0</v>
      </c>
      <c r="AL122" s="170">
        <f t="shared" si="51"/>
        <v>0</v>
      </c>
      <c r="AM122" s="170">
        <f t="shared" si="51"/>
        <v>0</v>
      </c>
      <c r="AN122" s="170">
        <f t="shared" si="51"/>
        <v>0</v>
      </c>
      <c r="AO122" s="170">
        <f t="shared" si="51"/>
        <v>0.24936564999999999</v>
      </c>
      <c r="AP122" s="170">
        <f t="shared" si="51"/>
        <v>0.24936564999999999</v>
      </c>
      <c r="AQ122" s="170">
        <f t="shared" si="51"/>
        <v>0</v>
      </c>
      <c r="AR122" s="170">
        <f t="shared" si="51"/>
        <v>0</v>
      </c>
      <c r="AS122" s="170">
        <f t="shared" si="51"/>
        <v>0</v>
      </c>
      <c r="AT122" s="170">
        <f t="shared" si="51"/>
        <v>0</v>
      </c>
      <c r="AU122" s="170">
        <f t="shared" si="51"/>
        <v>0</v>
      </c>
      <c r="AV122" s="170">
        <f t="shared" si="51"/>
        <v>0</v>
      </c>
      <c r="AW122" s="170">
        <f t="shared" si="51"/>
        <v>0</v>
      </c>
      <c r="AX122" s="170">
        <f t="shared" si="51"/>
        <v>0</v>
      </c>
      <c r="AY122" s="170">
        <f t="shared" si="51"/>
        <v>0</v>
      </c>
      <c r="AZ122" s="170">
        <f t="shared" si="51"/>
        <v>0</v>
      </c>
      <c r="BA122" s="170">
        <f t="shared" si="51"/>
        <v>0</v>
      </c>
      <c r="BB122" s="170">
        <f t="shared" si="51"/>
        <v>0</v>
      </c>
      <c r="BC122" s="170">
        <f t="shared" si="51"/>
        <v>0</v>
      </c>
    </row>
    <row r="123" spans="1:55" s="6" customFormat="1" ht="31.15" customHeight="1" x14ac:dyDescent="0.2">
      <c r="A123" s="77" t="s">
        <v>735</v>
      </c>
      <c r="B123" s="85" t="str">
        <f>'Прил 10'!B122</f>
        <v>Организация интеллектуальной системы учета электрической энергии</v>
      </c>
      <c r="C123" s="95" t="str">
        <f>'Прил 10'!C122</f>
        <v>М/УСК/73/А7</v>
      </c>
      <c r="D123" s="131">
        <f>'Прил 10'!G122</f>
        <v>5.6182699999999999</v>
      </c>
      <c r="E123" s="131">
        <f>F123+G123+H123+I123</f>
        <v>0</v>
      </c>
      <c r="F123" s="131">
        <f t="shared" ref="F123:I125" si="52">K123+P123+U123+Z123</f>
        <v>0</v>
      </c>
      <c r="G123" s="131">
        <f t="shared" si="52"/>
        <v>0</v>
      </c>
      <c r="H123" s="131">
        <f t="shared" si="52"/>
        <v>0</v>
      </c>
      <c r="I123" s="131">
        <f t="shared" si="52"/>
        <v>0</v>
      </c>
      <c r="J123" s="131">
        <f>'Прил 10'!J122</f>
        <v>0</v>
      </c>
      <c r="K123" s="131">
        <v>0</v>
      </c>
      <c r="L123" s="131">
        <v>0</v>
      </c>
      <c r="M123" s="131">
        <v>0</v>
      </c>
      <c r="N123" s="131">
        <v>0</v>
      </c>
      <c r="O123" s="131">
        <f>'Прил 10'!L122</f>
        <v>0</v>
      </c>
      <c r="P123" s="131">
        <v>0</v>
      </c>
      <c r="Q123" s="131">
        <v>0</v>
      </c>
      <c r="R123" s="131">
        <v>0</v>
      </c>
      <c r="S123" s="131">
        <v>0</v>
      </c>
      <c r="T123" s="131">
        <f>'Прил 10'!N122</f>
        <v>0</v>
      </c>
      <c r="U123" s="131">
        <f>T123</f>
        <v>0</v>
      </c>
      <c r="V123" s="131">
        <v>0</v>
      </c>
      <c r="W123" s="131">
        <v>0</v>
      </c>
      <c r="X123" s="131">
        <v>0</v>
      </c>
      <c r="Y123" s="131">
        <f>'Прил 10'!P122</f>
        <v>0</v>
      </c>
      <c r="Z123" s="131">
        <f>Y123</f>
        <v>0</v>
      </c>
      <c r="AA123" s="131">
        <v>0</v>
      </c>
      <c r="AB123" s="131">
        <v>0</v>
      </c>
      <c r="AC123" s="131">
        <v>0</v>
      </c>
      <c r="AD123" s="131">
        <f>'Прил 12'!H122</f>
        <v>93.191000000000003</v>
      </c>
      <c r="AE123" s="131">
        <f>AF123+AG123+AH123+AI123</f>
        <v>0.24936564999999999</v>
      </c>
      <c r="AF123" s="131">
        <f t="shared" ref="AF123:AI125" si="53">AK123+AP123+AU123+AZ123</f>
        <v>0.24936564999999999</v>
      </c>
      <c r="AG123" s="131">
        <f t="shared" si="53"/>
        <v>0</v>
      </c>
      <c r="AH123" s="131">
        <f t="shared" si="53"/>
        <v>0</v>
      </c>
      <c r="AI123" s="131">
        <f t="shared" si="53"/>
        <v>0</v>
      </c>
      <c r="AJ123" s="131">
        <f>'Прил 12'!K122</f>
        <v>0</v>
      </c>
      <c r="AK123" s="131">
        <v>0</v>
      </c>
      <c r="AL123" s="131">
        <v>0</v>
      </c>
      <c r="AM123" s="131">
        <v>0</v>
      </c>
      <c r="AN123" s="131">
        <v>0</v>
      </c>
      <c r="AO123" s="131">
        <f>'Прил 12'!M122</f>
        <v>0.24936564999999999</v>
      </c>
      <c r="AP123" s="131">
        <v>0.24936564999999999</v>
      </c>
      <c r="AQ123" s="131">
        <v>0</v>
      </c>
      <c r="AR123" s="131">
        <v>0</v>
      </c>
      <c r="AS123" s="131">
        <v>0</v>
      </c>
      <c r="AT123" s="131">
        <f>'Прил 12'!O122</f>
        <v>0</v>
      </c>
      <c r="AU123" s="131">
        <f>AT123</f>
        <v>0</v>
      </c>
      <c r="AV123" s="131">
        <v>0</v>
      </c>
      <c r="AW123" s="131">
        <v>0</v>
      </c>
      <c r="AX123" s="131">
        <v>0</v>
      </c>
      <c r="AY123" s="131">
        <f>'Прил 12'!Q122</f>
        <v>0</v>
      </c>
      <c r="AZ123" s="131">
        <v>0</v>
      </c>
      <c r="BA123" s="131">
        <f>AY123</f>
        <v>0</v>
      </c>
      <c r="BB123" s="131">
        <v>0</v>
      </c>
      <c r="BC123" s="131">
        <v>0</v>
      </c>
    </row>
    <row r="124" spans="1:55" s="6" customFormat="1" ht="12.75" hidden="1" x14ac:dyDescent="0.2">
      <c r="A124" s="77" t="s">
        <v>735</v>
      </c>
      <c r="B124" s="85">
        <f>'Прил 10'!B123</f>
        <v>0</v>
      </c>
      <c r="C124" s="95">
        <f>'Прил 10'!C123</f>
        <v>0</v>
      </c>
      <c r="D124" s="131">
        <f>'Прил 10'!G123</f>
        <v>0</v>
      </c>
      <c r="E124" s="131">
        <f>F124+G124+H124+I124</f>
        <v>0</v>
      </c>
      <c r="F124" s="131">
        <f t="shared" si="52"/>
        <v>0</v>
      </c>
      <c r="G124" s="131">
        <f t="shared" si="52"/>
        <v>0</v>
      </c>
      <c r="H124" s="131">
        <f t="shared" si="52"/>
        <v>0</v>
      </c>
      <c r="I124" s="131">
        <f t="shared" si="52"/>
        <v>0</v>
      </c>
      <c r="J124" s="131">
        <f>'Прил 10'!J123</f>
        <v>0</v>
      </c>
      <c r="K124" s="131"/>
      <c r="L124" s="131"/>
      <c r="M124" s="131"/>
      <c r="N124" s="131"/>
      <c r="O124" s="131">
        <f>'Прил 10'!L123</f>
        <v>0</v>
      </c>
      <c r="P124" s="131"/>
      <c r="Q124" s="131"/>
      <c r="R124" s="131"/>
      <c r="S124" s="131"/>
      <c r="T124" s="131">
        <f>'Прил 10'!N123</f>
        <v>0</v>
      </c>
      <c r="U124" s="131"/>
      <c r="V124" s="131">
        <f>T124</f>
        <v>0</v>
      </c>
      <c r="W124" s="131"/>
      <c r="X124" s="131"/>
      <c r="Y124" s="131">
        <f>'Прил 10'!P123</f>
        <v>0</v>
      </c>
      <c r="Z124" s="131"/>
      <c r="AA124" s="131">
        <v>0</v>
      </c>
      <c r="AB124" s="131"/>
      <c r="AC124" s="131"/>
      <c r="AD124" s="131">
        <f>'Прил 12'!H123</f>
        <v>0</v>
      </c>
      <c r="AE124" s="131">
        <f>AF124+AG124+AH124+AI124</f>
        <v>0</v>
      </c>
      <c r="AF124" s="131">
        <f t="shared" si="53"/>
        <v>0</v>
      </c>
      <c r="AG124" s="131">
        <f t="shared" si="53"/>
        <v>0</v>
      </c>
      <c r="AH124" s="131">
        <f t="shared" si="53"/>
        <v>0</v>
      </c>
      <c r="AI124" s="131">
        <f t="shared" si="53"/>
        <v>0</v>
      </c>
      <c r="AJ124" s="131">
        <f>'Прил 12'!K123</f>
        <v>0</v>
      </c>
      <c r="AK124" s="131"/>
      <c r="AL124" s="131"/>
      <c r="AM124" s="131"/>
      <c r="AN124" s="131"/>
      <c r="AO124" s="131">
        <f>'Прил 12'!M123</f>
        <v>0</v>
      </c>
      <c r="AP124" s="131"/>
      <c r="AQ124" s="131"/>
      <c r="AR124" s="131"/>
      <c r="AS124" s="131"/>
      <c r="AT124" s="131">
        <f>'Прил 12'!O123</f>
        <v>0</v>
      </c>
      <c r="AU124" s="131"/>
      <c r="AV124" s="131">
        <f>AT124</f>
        <v>0</v>
      </c>
      <c r="AW124" s="131"/>
      <c r="AX124" s="131"/>
      <c r="AY124" s="131">
        <f>'Прил 12'!Q123</f>
        <v>0</v>
      </c>
      <c r="AZ124" s="131"/>
      <c r="BA124" s="131">
        <v>0</v>
      </c>
      <c r="BB124" s="131"/>
      <c r="BC124" s="131"/>
    </row>
    <row r="125" spans="1:55" s="6" customFormat="1" ht="12.75" hidden="1" x14ac:dyDescent="0.2">
      <c r="A125" s="77" t="s">
        <v>735</v>
      </c>
      <c r="B125" s="85">
        <f>'Прил 10'!B124</f>
        <v>0</v>
      </c>
      <c r="C125" s="95">
        <f>'Прил 10'!C124</f>
        <v>0</v>
      </c>
      <c r="D125" s="131">
        <f>'Прил 10'!G124</f>
        <v>0</v>
      </c>
      <c r="E125" s="131">
        <f>F125+G125+H125+I125</f>
        <v>0</v>
      </c>
      <c r="F125" s="131">
        <f t="shared" si="52"/>
        <v>0</v>
      </c>
      <c r="G125" s="131">
        <f t="shared" si="52"/>
        <v>0</v>
      </c>
      <c r="H125" s="131">
        <f t="shared" si="52"/>
        <v>0</v>
      </c>
      <c r="I125" s="131">
        <f t="shared" si="52"/>
        <v>0</v>
      </c>
      <c r="J125" s="131">
        <f>'Прил 10'!J124</f>
        <v>0</v>
      </c>
      <c r="K125" s="131"/>
      <c r="L125" s="131"/>
      <c r="M125" s="131"/>
      <c r="N125" s="131"/>
      <c r="O125" s="131">
        <f>'Прил 10'!L124</f>
        <v>0</v>
      </c>
      <c r="P125" s="131"/>
      <c r="Q125" s="131"/>
      <c r="R125" s="131"/>
      <c r="S125" s="131"/>
      <c r="T125" s="131">
        <f>'Прил 10'!N124</f>
        <v>0</v>
      </c>
      <c r="U125" s="131"/>
      <c r="V125" s="131">
        <f>T125</f>
        <v>0</v>
      </c>
      <c r="W125" s="131"/>
      <c r="X125" s="131"/>
      <c r="Y125" s="131">
        <f>'Прил 10'!P124</f>
        <v>0</v>
      </c>
      <c r="Z125" s="131"/>
      <c r="AA125" s="131">
        <f>Y125</f>
        <v>0</v>
      </c>
      <c r="AB125" s="131"/>
      <c r="AC125" s="131"/>
      <c r="AD125" s="131">
        <f>'Прил 12'!H124</f>
        <v>0</v>
      </c>
      <c r="AE125" s="131">
        <f>AF125+AG125+AH125+AI125</f>
        <v>0</v>
      </c>
      <c r="AF125" s="131">
        <f t="shared" si="53"/>
        <v>0</v>
      </c>
      <c r="AG125" s="131">
        <f t="shared" si="53"/>
        <v>0</v>
      </c>
      <c r="AH125" s="131">
        <f t="shared" si="53"/>
        <v>0</v>
      </c>
      <c r="AI125" s="131">
        <f t="shared" si="53"/>
        <v>0</v>
      </c>
      <c r="AJ125" s="131">
        <f>'Прил 12'!K124</f>
        <v>0</v>
      </c>
      <c r="AK125" s="131"/>
      <c r="AL125" s="131"/>
      <c r="AM125" s="131"/>
      <c r="AN125" s="131"/>
      <c r="AO125" s="131">
        <f>'Прил 12'!M124</f>
        <v>0</v>
      </c>
      <c r="AP125" s="131"/>
      <c r="AQ125" s="131"/>
      <c r="AR125" s="131"/>
      <c r="AS125" s="131"/>
      <c r="AT125" s="131">
        <f>'Прил 12'!O124</f>
        <v>0</v>
      </c>
      <c r="AU125" s="131"/>
      <c r="AV125" s="131">
        <f>AT125</f>
        <v>0</v>
      </c>
      <c r="AW125" s="131"/>
      <c r="AX125" s="131"/>
      <c r="AY125" s="131">
        <f>'Прил 12'!Q124</f>
        <v>0</v>
      </c>
      <c r="AZ125" s="131"/>
      <c r="BA125" s="131">
        <f>AY125</f>
        <v>0</v>
      </c>
      <c r="BB125" s="131"/>
      <c r="BC125" s="131"/>
    </row>
    <row r="126" spans="1:55" s="6" customFormat="1" ht="39" hidden="1" customHeight="1" x14ac:dyDescent="0.2">
      <c r="A126" s="83" t="s">
        <v>736</v>
      </c>
      <c r="B126" s="84" t="s">
        <v>9</v>
      </c>
      <c r="C126" s="175" t="s">
        <v>36</v>
      </c>
      <c r="D126" s="171">
        <f>SUM(D127:D129)</f>
        <v>0</v>
      </c>
      <c r="E126" s="171">
        <f t="shared" ref="E126:R126" si="54">SUM(E127:E129)</f>
        <v>0</v>
      </c>
      <c r="F126" s="171">
        <f t="shared" si="54"/>
        <v>0</v>
      </c>
      <c r="G126" s="171">
        <f t="shared" si="54"/>
        <v>0</v>
      </c>
      <c r="H126" s="171">
        <f t="shared" si="54"/>
        <v>0</v>
      </c>
      <c r="I126" s="171">
        <f t="shared" si="54"/>
        <v>0</v>
      </c>
      <c r="J126" s="171">
        <f t="shared" si="54"/>
        <v>0</v>
      </c>
      <c r="K126" s="171">
        <f t="shared" si="54"/>
        <v>0</v>
      </c>
      <c r="L126" s="171">
        <f t="shared" si="54"/>
        <v>0</v>
      </c>
      <c r="M126" s="171">
        <f t="shared" si="54"/>
        <v>0</v>
      </c>
      <c r="N126" s="171">
        <f t="shared" si="54"/>
        <v>0</v>
      </c>
      <c r="O126" s="171">
        <f t="shared" si="54"/>
        <v>0</v>
      </c>
      <c r="P126" s="171">
        <f t="shared" si="54"/>
        <v>0</v>
      </c>
      <c r="Q126" s="171">
        <f t="shared" si="54"/>
        <v>0</v>
      </c>
      <c r="R126" s="171">
        <f t="shared" si="54"/>
        <v>0</v>
      </c>
      <c r="S126" s="171">
        <f t="shared" ref="S126:BC126" si="55">SUM(S127:S129)</f>
        <v>0</v>
      </c>
      <c r="T126" s="171">
        <f t="shared" si="55"/>
        <v>0</v>
      </c>
      <c r="U126" s="171">
        <f t="shared" si="55"/>
        <v>0</v>
      </c>
      <c r="V126" s="171">
        <f t="shared" si="55"/>
        <v>0</v>
      </c>
      <c r="W126" s="171">
        <f t="shared" si="55"/>
        <v>0</v>
      </c>
      <c r="X126" s="171">
        <f t="shared" si="55"/>
        <v>0</v>
      </c>
      <c r="Y126" s="171">
        <f t="shared" si="55"/>
        <v>0</v>
      </c>
      <c r="Z126" s="171">
        <f t="shared" si="55"/>
        <v>0</v>
      </c>
      <c r="AA126" s="171">
        <f t="shared" si="55"/>
        <v>0</v>
      </c>
      <c r="AB126" s="171">
        <f t="shared" si="55"/>
        <v>0</v>
      </c>
      <c r="AC126" s="171">
        <f t="shared" si="55"/>
        <v>0</v>
      </c>
      <c r="AD126" s="171">
        <f t="shared" si="55"/>
        <v>0</v>
      </c>
      <c r="AE126" s="171">
        <f t="shared" si="55"/>
        <v>0</v>
      </c>
      <c r="AF126" s="171">
        <f t="shared" si="55"/>
        <v>0</v>
      </c>
      <c r="AG126" s="171">
        <f t="shared" si="55"/>
        <v>0</v>
      </c>
      <c r="AH126" s="171">
        <f t="shared" si="55"/>
        <v>0</v>
      </c>
      <c r="AI126" s="171">
        <f t="shared" si="55"/>
        <v>0</v>
      </c>
      <c r="AJ126" s="171">
        <f t="shared" si="55"/>
        <v>0</v>
      </c>
      <c r="AK126" s="171">
        <f t="shared" si="55"/>
        <v>0</v>
      </c>
      <c r="AL126" s="171">
        <f t="shared" si="55"/>
        <v>0</v>
      </c>
      <c r="AM126" s="171">
        <f t="shared" si="55"/>
        <v>0</v>
      </c>
      <c r="AN126" s="171">
        <f t="shared" si="55"/>
        <v>0</v>
      </c>
      <c r="AO126" s="171">
        <f t="shared" si="55"/>
        <v>0</v>
      </c>
      <c r="AP126" s="171">
        <f t="shared" si="55"/>
        <v>0</v>
      </c>
      <c r="AQ126" s="171">
        <f t="shared" si="55"/>
        <v>0</v>
      </c>
      <c r="AR126" s="171">
        <f t="shared" si="55"/>
        <v>0</v>
      </c>
      <c r="AS126" s="171">
        <f t="shared" si="55"/>
        <v>0</v>
      </c>
      <c r="AT126" s="171">
        <f t="shared" si="55"/>
        <v>0</v>
      </c>
      <c r="AU126" s="171">
        <f t="shared" si="55"/>
        <v>0</v>
      </c>
      <c r="AV126" s="171">
        <f t="shared" si="55"/>
        <v>0</v>
      </c>
      <c r="AW126" s="171">
        <f t="shared" si="55"/>
        <v>0</v>
      </c>
      <c r="AX126" s="171">
        <f t="shared" si="55"/>
        <v>0</v>
      </c>
      <c r="AY126" s="171">
        <f t="shared" si="55"/>
        <v>0</v>
      </c>
      <c r="AZ126" s="171">
        <f t="shared" si="55"/>
        <v>0</v>
      </c>
      <c r="BA126" s="171">
        <f t="shared" si="55"/>
        <v>0</v>
      </c>
      <c r="BB126" s="171">
        <f t="shared" si="55"/>
        <v>0</v>
      </c>
      <c r="BC126" s="171">
        <f t="shared" si="55"/>
        <v>0</v>
      </c>
    </row>
    <row r="127" spans="1:55" s="6" customFormat="1" ht="25.5" hidden="1" x14ac:dyDescent="0.2">
      <c r="A127" s="77" t="s">
        <v>736</v>
      </c>
      <c r="B127" s="80" t="s">
        <v>922</v>
      </c>
      <c r="C127" s="93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  <c r="AP127" s="131"/>
      <c r="AQ127" s="131"/>
      <c r="AR127" s="131"/>
      <c r="AS127" s="131"/>
      <c r="AT127" s="131"/>
      <c r="AU127" s="131"/>
      <c r="AV127" s="131"/>
      <c r="AW127" s="131"/>
      <c r="AX127" s="131"/>
      <c r="AY127" s="131"/>
      <c r="AZ127" s="131"/>
      <c r="BA127" s="131"/>
      <c r="BB127" s="131"/>
      <c r="BC127" s="131"/>
    </row>
    <row r="128" spans="1:55" s="6" customFormat="1" ht="25.5" hidden="1" x14ac:dyDescent="0.2">
      <c r="A128" s="77" t="s">
        <v>736</v>
      </c>
      <c r="B128" s="80" t="s">
        <v>922</v>
      </c>
      <c r="C128" s="93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  <c r="AP128" s="131"/>
      <c r="AQ128" s="131"/>
      <c r="AR128" s="131"/>
      <c r="AS128" s="131"/>
      <c r="AT128" s="131"/>
      <c r="AU128" s="131"/>
      <c r="AV128" s="131"/>
      <c r="AW128" s="131"/>
      <c r="AX128" s="131"/>
      <c r="AY128" s="131"/>
      <c r="AZ128" s="131"/>
      <c r="BA128" s="131"/>
      <c r="BB128" s="131"/>
      <c r="BC128" s="131"/>
    </row>
    <row r="129" spans="1:55" s="6" customFormat="1" ht="12.75" hidden="1" x14ac:dyDescent="0.2">
      <c r="A129" s="77" t="s">
        <v>85</v>
      </c>
      <c r="B129" s="78" t="s">
        <v>85</v>
      </c>
      <c r="C129" s="93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  <c r="AG129" s="131"/>
      <c r="AH129" s="131"/>
      <c r="AI129" s="131"/>
      <c r="AJ129" s="131"/>
      <c r="AK129" s="131"/>
      <c r="AL129" s="131"/>
      <c r="AM129" s="131"/>
      <c r="AN129" s="131"/>
      <c r="AO129" s="131"/>
      <c r="AP129" s="131"/>
      <c r="AQ129" s="131"/>
      <c r="AR129" s="131"/>
      <c r="AS129" s="131"/>
      <c r="AT129" s="131"/>
      <c r="AU129" s="131"/>
      <c r="AV129" s="131"/>
      <c r="AW129" s="131"/>
      <c r="AX129" s="131"/>
      <c r="AY129" s="131"/>
      <c r="AZ129" s="131"/>
      <c r="BA129" s="131"/>
      <c r="BB129" s="131"/>
      <c r="BC129" s="131"/>
    </row>
    <row r="130" spans="1:55" s="6" customFormat="1" ht="37.15" hidden="1" customHeight="1" x14ac:dyDescent="0.2">
      <c r="A130" s="83" t="s">
        <v>737</v>
      </c>
      <c r="B130" s="84" t="s">
        <v>10</v>
      </c>
      <c r="C130" s="175" t="s">
        <v>36</v>
      </c>
      <c r="D130" s="171">
        <f>SUM(D131:D133)</f>
        <v>0</v>
      </c>
      <c r="E130" s="171">
        <f t="shared" ref="E130:R130" si="56">SUM(E131:E133)</f>
        <v>0</v>
      </c>
      <c r="F130" s="171">
        <f t="shared" si="56"/>
        <v>0</v>
      </c>
      <c r="G130" s="171">
        <f t="shared" si="56"/>
        <v>0</v>
      </c>
      <c r="H130" s="171">
        <f t="shared" si="56"/>
        <v>0</v>
      </c>
      <c r="I130" s="171">
        <f t="shared" si="56"/>
        <v>0</v>
      </c>
      <c r="J130" s="171">
        <f t="shared" si="56"/>
        <v>0</v>
      </c>
      <c r="K130" s="171">
        <f t="shared" si="56"/>
        <v>0</v>
      </c>
      <c r="L130" s="171">
        <f t="shared" si="56"/>
        <v>0</v>
      </c>
      <c r="M130" s="171">
        <f t="shared" si="56"/>
        <v>0</v>
      </c>
      <c r="N130" s="171">
        <f t="shared" si="56"/>
        <v>0</v>
      </c>
      <c r="O130" s="171">
        <f t="shared" si="56"/>
        <v>0</v>
      </c>
      <c r="P130" s="171">
        <f t="shared" si="56"/>
        <v>0</v>
      </c>
      <c r="Q130" s="171">
        <f t="shared" si="56"/>
        <v>0</v>
      </c>
      <c r="R130" s="171">
        <f t="shared" si="56"/>
        <v>0</v>
      </c>
      <c r="S130" s="171">
        <f t="shared" ref="S130:BC130" si="57">SUM(S131:S133)</f>
        <v>0</v>
      </c>
      <c r="T130" s="171">
        <f t="shared" si="57"/>
        <v>0</v>
      </c>
      <c r="U130" s="171">
        <f t="shared" si="57"/>
        <v>0</v>
      </c>
      <c r="V130" s="171">
        <f t="shared" si="57"/>
        <v>0</v>
      </c>
      <c r="W130" s="171">
        <f t="shared" si="57"/>
        <v>0</v>
      </c>
      <c r="X130" s="171">
        <f t="shared" si="57"/>
        <v>0</v>
      </c>
      <c r="Y130" s="171">
        <f t="shared" si="57"/>
        <v>0</v>
      </c>
      <c r="Z130" s="171">
        <f t="shared" si="57"/>
        <v>0</v>
      </c>
      <c r="AA130" s="171">
        <f t="shared" si="57"/>
        <v>0</v>
      </c>
      <c r="AB130" s="171">
        <f t="shared" si="57"/>
        <v>0</v>
      </c>
      <c r="AC130" s="171">
        <f t="shared" si="57"/>
        <v>0</v>
      </c>
      <c r="AD130" s="171">
        <f t="shared" si="57"/>
        <v>0</v>
      </c>
      <c r="AE130" s="171">
        <f t="shared" si="57"/>
        <v>0</v>
      </c>
      <c r="AF130" s="171">
        <f t="shared" si="57"/>
        <v>0</v>
      </c>
      <c r="AG130" s="171">
        <f t="shared" si="57"/>
        <v>0</v>
      </c>
      <c r="AH130" s="171">
        <f t="shared" si="57"/>
        <v>0</v>
      </c>
      <c r="AI130" s="171">
        <f t="shared" si="57"/>
        <v>0</v>
      </c>
      <c r="AJ130" s="171">
        <f t="shared" si="57"/>
        <v>0</v>
      </c>
      <c r="AK130" s="171">
        <f t="shared" si="57"/>
        <v>0</v>
      </c>
      <c r="AL130" s="171">
        <f t="shared" si="57"/>
        <v>0</v>
      </c>
      <c r="AM130" s="171">
        <f t="shared" si="57"/>
        <v>0</v>
      </c>
      <c r="AN130" s="171">
        <f t="shared" si="57"/>
        <v>0</v>
      </c>
      <c r="AO130" s="171">
        <f t="shared" si="57"/>
        <v>0</v>
      </c>
      <c r="AP130" s="171">
        <f t="shared" si="57"/>
        <v>0</v>
      </c>
      <c r="AQ130" s="171">
        <f t="shared" si="57"/>
        <v>0</v>
      </c>
      <c r="AR130" s="171">
        <f t="shared" si="57"/>
        <v>0</v>
      </c>
      <c r="AS130" s="171">
        <f t="shared" si="57"/>
        <v>0</v>
      </c>
      <c r="AT130" s="171">
        <f t="shared" si="57"/>
        <v>0</v>
      </c>
      <c r="AU130" s="171">
        <f t="shared" si="57"/>
        <v>0</v>
      </c>
      <c r="AV130" s="171">
        <f t="shared" si="57"/>
        <v>0</v>
      </c>
      <c r="AW130" s="171">
        <f t="shared" si="57"/>
        <v>0</v>
      </c>
      <c r="AX130" s="171">
        <f t="shared" si="57"/>
        <v>0</v>
      </c>
      <c r="AY130" s="171">
        <f t="shared" si="57"/>
        <v>0</v>
      </c>
      <c r="AZ130" s="171">
        <f t="shared" si="57"/>
        <v>0</v>
      </c>
      <c r="BA130" s="171">
        <f t="shared" si="57"/>
        <v>0</v>
      </c>
      <c r="BB130" s="171">
        <f t="shared" si="57"/>
        <v>0</v>
      </c>
      <c r="BC130" s="171">
        <f t="shared" si="57"/>
        <v>0</v>
      </c>
    </row>
    <row r="131" spans="1:55" s="6" customFormat="1" ht="25.5" hidden="1" x14ac:dyDescent="0.2">
      <c r="A131" s="77" t="s">
        <v>737</v>
      </c>
      <c r="B131" s="80" t="s">
        <v>922</v>
      </c>
      <c r="C131" s="95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  <c r="AG131" s="131"/>
      <c r="AH131" s="131"/>
      <c r="AI131" s="131"/>
      <c r="AJ131" s="131"/>
      <c r="AK131" s="131"/>
      <c r="AL131" s="131"/>
      <c r="AM131" s="131"/>
      <c r="AN131" s="131"/>
      <c r="AO131" s="131"/>
      <c r="AP131" s="131"/>
      <c r="AQ131" s="131"/>
      <c r="AR131" s="131"/>
      <c r="AS131" s="131"/>
      <c r="AT131" s="131"/>
      <c r="AU131" s="131"/>
      <c r="AV131" s="131"/>
      <c r="AW131" s="131"/>
      <c r="AX131" s="131"/>
      <c r="AY131" s="131"/>
      <c r="AZ131" s="131"/>
      <c r="BA131" s="131"/>
      <c r="BB131" s="131"/>
      <c r="BC131" s="131"/>
    </row>
    <row r="132" spans="1:55" s="6" customFormat="1" ht="25.5" hidden="1" x14ac:dyDescent="0.2">
      <c r="A132" s="77" t="s">
        <v>737</v>
      </c>
      <c r="B132" s="80" t="s">
        <v>922</v>
      </c>
      <c r="C132" s="95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  <c r="AL132" s="131"/>
      <c r="AM132" s="131"/>
      <c r="AN132" s="131"/>
      <c r="AO132" s="131"/>
      <c r="AP132" s="131"/>
      <c r="AQ132" s="131"/>
      <c r="AR132" s="131"/>
      <c r="AS132" s="131"/>
      <c r="AT132" s="131"/>
      <c r="AU132" s="131"/>
      <c r="AV132" s="131"/>
      <c r="AW132" s="131"/>
      <c r="AX132" s="131"/>
      <c r="AY132" s="131"/>
      <c r="AZ132" s="131"/>
      <c r="BA132" s="131"/>
      <c r="BB132" s="131"/>
      <c r="BC132" s="131"/>
    </row>
    <row r="133" spans="1:55" s="6" customFormat="1" ht="12.75" hidden="1" x14ac:dyDescent="0.2">
      <c r="A133" s="77" t="s">
        <v>85</v>
      </c>
      <c r="B133" s="78" t="s">
        <v>85</v>
      </c>
      <c r="C133" s="95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  <c r="AF133" s="131"/>
      <c r="AG133" s="131"/>
      <c r="AH133" s="131"/>
      <c r="AI133" s="131"/>
      <c r="AJ133" s="131"/>
      <c r="AK133" s="131"/>
      <c r="AL133" s="131"/>
      <c r="AM133" s="131"/>
      <c r="AN133" s="131"/>
      <c r="AO133" s="131"/>
      <c r="AP133" s="131"/>
      <c r="AQ133" s="131"/>
      <c r="AR133" s="131"/>
      <c r="AS133" s="131"/>
      <c r="AT133" s="131"/>
      <c r="AU133" s="131"/>
      <c r="AV133" s="131"/>
      <c r="AW133" s="131"/>
      <c r="AX133" s="131"/>
      <c r="AY133" s="131"/>
      <c r="AZ133" s="131"/>
      <c r="BA133" s="131"/>
      <c r="BB133" s="131"/>
      <c r="BC133" s="131"/>
    </row>
    <row r="134" spans="1:55" s="6" customFormat="1" ht="37.15" hidden="1" customHeight="1" x14ac:dyDescent="0.2">
      <c r="A134" s="83" t="s">
        <v>11</v>
      </c>
      <c r="B134" s="84" t="s">
        <v>12</v>
      </c>
      <c r="C134" s="175" t="s">
        <v>36</v>
      </c>
      <c r="D134" s="171">
        <f>SUM(D135:D137)</f>
        <v>0</v>
      </c>
      <c r="E134" s="171">
        <f t="shared" ref="E134:R134" si="58">SUM(E135:E137)</f>
        <v>0</v>
      </c>
      <c r="F134" s="171">
        <f t="shared" si="58"/>
        <v>0</v>
      </c>
      <c r="G134" s="171">
        <f t="shared" si="58"/>
        <v>0</v>
      </c>
      <c r="H134" s="171">
        <f t="shared" si="58"/>
        <v>0</v>
      </c>
      <c r="I134" s="171">
        <f t="shared" si="58"/>
        <v>0</v>
      </c>
      <c r="J134" s="171">
        <f t="shared" si="58"/>
        <v>0</v>
      </c>
      <c r="K134" s="171">
        <f t="shared" si="58"/>
        <v>0</v>
      </c>
      <c r="L134" s="171">
        <f t="shared" si="58"/>
        <v>0</v>
      </c>
      <c r="M134" s="171">
        <f t="shared" si="58"/>
        <v>0</v>
      </c>
      <c r="N134" s="171">
        <f t="shared" si="58"/>
        <v>0</v>
      </c>
      <c r="O134" s="171">
        <f t="shared" si="58"/>
        <v>0</v>
      </c>
      <c r="P134" s="171">
        <f t="shared" si="58"/>
        <v>0</v>
      </c>
      <c r="Q134" s="171">
        <f t="shared" si="58"/>
        <v>0</v>
      </c>
      <c r="R134" s="171">
        <f t="shared" si="58"/>
        <v>0</v>
      </c>
      <c r="S134" s="171">
        <f t="shared" ref="S134:BC134" si="59">SUM(S135:S137)</f>
        <v>0</v>
      </c>
      <c r="T134" s="171">
        <f t="shared" si="59"/>
        <v>0</v>
      </c>
      <c r="U134" s="171">
        <f t="shared" si="59"/>
        <v>0</v>
      </c>
      <c r="V134" s="171">
        <f t="shared" si="59"/>
        <v>0</v>
      </c>
      <c r="W134" s="171">
        <f t="shared" si="59"/>
        <v>0</v>
      </c>
      <c r="X134" s="171">
        <f t="shared" si="59"/>
        <v>0</v>
      </c>
      <c r="Y134" s="171">
        <f t="shared" si="59"/>
        <v>0</v>
      </c>
      <c r="Z134" s="171">
        <f t="shared" si="59"/>
        <v>0</v>
      </c>
      <c r="AA134" s="171">
        <f t="shared" si="59"/>
        <v>0</v>
      </c>
      <c r="AB134" s="171">
        <f t="shared" si="59"/>
        <v>0</v>
      </c>
      <c r="AC134" s="171">
        <f t="shared" si="59"/>
        <v>0</v>
      </c>
      <c r="AD134" s="171">
        <f t="shared" si="59"/>
        <v>0</v>
      </c>
      <c r="AE134" s="171">
        <f t="shared" si="59"/>
        <v>0</v>
      </c>
      <c r="AF134" s="171">
        <f t="shared" si="59"/>
        <v>0</v>
      </c>
      <c r="AG134" s="171">
        <f t="shared" si="59"/>
        <v>0</v>
      </c>
      <c r="AH134" s="171">
        <f t="shared" si="59"/>
        <v>0</v>
      </c>
      <c r="AI134" s="171">
        <f t="shared" si="59"/>
        <v>0</v>
      </c>
      <c r="AJ134" s="171">
        <f t="shared" si="59"/>
        <v>0</v>
      </c>
      <c r="AK134" s="171">
        <f t="shared" si="59"/>
        <v>0</v>
      </c>
      <c r="AL134" s="171">
        <f t="shared" si="59"/>
        <v>0</v>
      </c>
      <c r="AM134" s="171">
        <f t="shared" si="59"/>
        <v>0</v>
      </c>
      <c r="AN134" s="171">
        <f t="shared" si="59"/>
        <v>0</v>
      </c>
      <c r="AO134" s="171">
        <f t="shared" si="59"/>
        <v>0</v>
      </c>
      <c r="AP134" s="171">
        <f t="shared" si="59"/>
        <v>0</v>
      </c>
      <c r="AQ134" s="171">
        <f t="shared" si="59"/>
        <v>0</v>
      </c>
      <c r="AR134" s="171">
        <f t="shared" si="59"/>
        <v>0</v>
      </c>
      <c r="AS134" s="171">
        <f t="shared" si="59"/>
        <v>0</v>
      </c>
      <c r="AT134" s="171">
        <f t="shared" si="59"/>
        <v>0</v>
      </c>
      <c r="AU134" s="171">
        <f t="shared" si="59"/>
        <v>0</v>
      </c>
      <c r="AV134" s="171">
        <f t="shared" si="59"/>
        <v>0</v>
      </c>
      <c r="AW134" s="171">
        <f t="shared" si="59"/>
        <v>0</v>
      </c>
      <c r="AX134" s="171">
        <f t="shared" si="59"/>
        <v>0</v>
      </c>
      <c r="AY134" s="171">
        <f t="shared" si="59"/>
        <v>0</v>
      </c>
      <c r="AZ134" s="171">
        <f t="shared" si="59"/>
        <v>0</v>
      </c>
      <c r="BA134" s="171">
        <f t="shared" si="59"/>
        <v>0</v>
      </c>
      <c r="BB134" s="171">
        <f t="shared" si="59"/>
        <v>0</v>
      </c>
      <c r="BC134" s="171">
        <f t="shared" si="59"/>
        <v>0</v>
      </c>
    </row>
    <row r="135" spans="1:55" s="6" customFormat="1" ht="25.5" hidden="1" x14ac:dyDescent="0.2">
      <c r="A135" s="77" t="s">
        <v>11</v>
      </c>
      <c r="B135" s="80" t="s">
        <v>922</v>
      </c>
      <c r="C135" s="93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  <c r="AF135" s="131"/>
      <c r="AG135" s="131"/>
      <c r="AH135" s="131"/>
      <c r="AI135" s="131"/>
      <c r="AJ135" s="131"/>
      <c r="AK135" s="131"/>
      <c r="AL135" s="131"/>
      <c r="AM135" s="131"/>
      <c r="AN135" s="131"/>
      <c r="AO135" s="131"/>
      <c r="AP135" s="131"/>
      <c r="AQ135" s="131"/>
      <c r="AR135" s="131"/>
      <c r="AS135" s="131"/>
      <c r="AT135" s="131"/>
      <c r="AU135" s="131"/>
      <c r="AV135" s="131"/>
      <c r="AW135" s="131"/>
      <c r="AX135" s="131"/>
      <c r="AY135" s="131"/>
      <c r="AZ135" s="131"/>
      <c r="BA135" s="131"/>
      <c r="BB135" s="131"/>
      <c r="BC135" s="131"/>
    </row>
    <row r="136" spans="1:55" s="6" customFormat="1" ht="25.5" hidden="1" x14ac:dyDescent="0.2">
      <c r="A136" s="77" t="s">
        <v>11</v>
      </c>
      <c r="B136" s="80" t="s">
        <v>922</v>
      </c>
      <c r="C136" s="93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P136" s="131"/>
      <c r="AQ136" s="131"/>
      <c r="AR136" s="131"/>
      <c r="AS136" s="131"/>
      <c r="AT136" s="131"/>
      <c r="AU136" s="131"/>
      <c r="AV136" s="131"/>
      <c r="AW136" s="131"/>
      <c r="AX136" s="131"/>
      <c r="AY136" s="131"/>
      <c r="AZ136" s="131"/>
      <c r="BA136" s="131"/>
      <c r="BB136" s="131"/>
      <c r="BC136" s="131"/>
    </row>
    <row r="137" spans="1:55" s="6" customFormat="1" ht="12.75" hidden="1" x14ac:dyDescent="0.2">
      <c r="A137" s="77" t="s">
        <v>85</v>
      </c>
      <c r="B137" s="78" t="s">
        <v>85</v>
      </c>
      <c r="C137" s="93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P137" s="131"/>
      <c r="AQ137" s="131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31"/>
    </row>
    <row r="138" spans="1:55" s="6" customFormat="1" ht="47.45" hidden="1" customHeight="1" x14ac:dyDescent="0.2">
      <c r="A138" s="81" t="s">
        <v>13</v>
      </c>
      <c r="B138" s="82" t="s">
        <v>14</v>
      </c>
      <c r="C138" s="174" t="s">
        <v>36</v>
      </c>
      <c r="D138" s="173">
        <f>D139+D143</f>
        <v>0</v>
      </c>
      <c r="E138" s="173">
        <f t="shared" ref="E138:R138" si="60">E139+E143</f>
        <v>0</v>
      </c>
      <c r="F138" s="173">
        <f t="shared" si="60"/>
        <v>0</v>
      </c>
      <c r="G138" s="173">
        <f t="shared" si="60"/>
        <v>0</v>
      </c>
      <c r="H138" s="173">
        <f t="shared" si="60"/>
        <v>0</v>
      </c>
      <c r="I138" s="173">
        <f t="shared" si="60"/>
        <v>0</v>
      </c>
      <c r="J138" s="173">
        <f t="shared" si="60"/>
        <v>0</v>
      </c>
      <c r="K138" s="173">
        <f t="shared" si="60"/>
        <v>0</v>
      </c>
      <c r="L138" s="173">
        <f t="shared" si="60"/>
        <v>0</v>
      </c>
      <c r="M138" s="173">
        <f t="shared" si="60"/>
        <v>0</v>
      </c>
      <c r="N138" s="173">
        <f t="shared" si="60"/>
        <v>0</v>
      </c>
      <c r="O138" s="173">
        <f t="shared" si="60"/>
        <v>0</v>
      </c>
      <c r="P138" s="173">
        <f t="shared" si="60"/>
        <v>0</v>
      </c>
      <c r="Q138" s="173">
        <f t="shared" si="60"/>
        <v>0</v>
      </c>
      <c r="R138" s="173">
        <f t="shared" si="60"/>
        <v>0</v>
      </c>
      <c r="S138" s="173">
        <f t="shared" ref="S138:BC138" si="61">S139+S143</f>
        <v>0</v>
      </c>
      <c r="T138" s="173">
        <f t="shared" si="61"/>
        <v>0</v>
      </c>
      <c r="U138" s="173">
        <f t="shared" si="61"/>
        <v>0</v>
      </c>
      <c r="V138" s="173">
        <f t="shared" si="61"/>
        <v>0</v>
      </c>
      <c r="W138" s="173">
        <f t="shared" si="61"/>
        <v>0</v>
      </c>
      <c r="X138" s="173">
        <f t="shared" si="61"/>
        <v>0</v>
      </c>
      <c r="Y138" s="173">
        <f t="shared" si="61"/>
        <v>0</v>
      </c>
      <c r="Z138" s="173">
        <f t="shared" si="61"/>
        <v>0</v>
      </c>
      <c r="AA138" s="173">
        <f t="shared" si="61"/>
        <v>0</v>
      </c>
      <c r="AB138" s="173">
        <f t="shared" si="61"/>
        <v>0</v>
      </c>
      <c r="AC138" s="173">
        <f t="shared" si="61"/>
        <v>0</v>
      </c>
      <c r="AD138" s="173">
        <f t="shared" si="61"/>
        <v>0</v>
      </c>
      <c r="AE138" s="173">
        <f t="shared" si="61"/>
        <v>0</v>
      </c>
      <c r="AF138" s="173">
        <f t="shared" si="61"/>
        <v>0</v>
      </c>
      <c r="AG138" s="173">
        <f t="shared" si="61"/>
        <v>0</v>
      </c>
      <c r="AH138" s="173">
        <f t="shared" si="61"/>
        <v>0</v>
      </c>
      <c r="AI138" s="173">
        <f t="shared" si="61"/>
        <v>0</v>
      </c>
      <c r="AJ138" s="173">
        <f t="shared" si="61"/>
        <v>0</v>
      </c>
      <c r="AK138" s="173">
        <f t="shared" si="61"/>
        <v>0</v>
      </c>
      <c r="AL138" s="173">
        <f t="shared" si="61"/>
        <v>0</v>
      </c>
      <c r="AM138" s="173">
        <f t="shared" si="61"/>
        <v>0</v>
      </c>
      <c r="AN138" s="173">
        <f t="shared" si="61"/>
        <v>0</v>
      </c>
      <c r="AO138" s="173">
        <f t="shared" si="61"/>
        <v>0</v>
      </c>
      <c r="AP138" s="173">
        <f t="shared" si="61"/>
        <v>0</v>
      </c>
      <c r="AQ138" s="173">
        <f t="shared" si="61"/>
        <v>0</v>
      </c>
      <c r="AR138" s="173">
        <f t="shared" si="61"/>
        <v>0</v>
      </c>
      <c r="AS138" s="173">
        <f t="shared" si="61"/>
        <v>0</v>
      </c>
      <c r="AT138" s="173">
        <f t="shared" si="61"/>
        <v>0</v>
      </c>
      <c r="AU138" s="173">
        <f t="shared" si="61"/>
        <v>0</v>
      </c>
      <c r="AV138" s="173">
        <f t="shared" si="61"/>
        <v>0</v>
      </c>
      <c r="AW138" s="173">
        <f t="shared" si="61"/>
        <v>0</v>
      </c>
      <c r="AX138" s="173">
        <f t="shared" si="61"/>
        <v>0</v>
      </c>
      <c r="AY138" s="173">
        <f t="shared" si="61"/>
        <v>0</v>
      </c>
      <c r="AZ138" s="173">
        <f t="shared" si="61"/>
        <v>0</v>
      </c>
      <c r="BA138" s="173">
        <f t="shared" si="61"/>
        <v>0</v>
      </c>
      <c r="BB138" s="173">
        <f t="shared" si="61"/>
        <v>0</v>
      </c>
      <c r="BC138" s="173">
        <f t="shared" si="61"/>
        <v>0</v>
      </c>
    </row>
    <row r="139" spans="1:55" s="6" customFormat="1" ht="29.45" hidden="1" customHeight="1" x14ac:dyDescent="0.2">
      <c r="A139" s="83" t="s">
        <v>15</v>
      </c>
      <c r="B139" s="84" t="s">
        <v>16</v>
      </c>
      <c r="C139" s="175" t="s">
        <v>36</v>
      </c>
      <c r="D139" s="171">
        <f>SUM(D140:D142)</f>
        <v>0</v>
      </c>
      <c r="E139" s="171">
        <f t="shared" ref="E139:R139" si="62">SUM(E140:E142)</f>
        <v>0</v>
      </c>
      <c r="F139" s="171">
        <f t="shared" si="62"/>
        <v>0</v>
      </c>
      <c r="G139" s="171">
        <f t="shared" si="62"/>
        <v>0</v>
      </c>
      <c r="H139" s="171">
        <f t="shared" si="62"/>
        <v>0</v>
      </c>
      <c r="I139" s="171">
        <f t="shared" si="62"/>
        <v>0</v>
      </c>
      <c r="J139" s="171">
        <f t="shared" si="62"/>
        <v>0</v>
      </c>
      <c r="K139" s="171">
        <f t="shared" si="62"/>
        <v>0</v>
      </c>
      <c r="L139" s="171">
        <f t="shared" si="62"/>
        <v>0</v>
      </c>
      <c r="M139" s="171">
        <f t="shared" si="62"/>
        <v>0</v>
      </c>
      <c r="N139" s="171">
        <f t="shared" si="62"/>
        <v>0</v>
      </c>
      <c r="O139" s="171">
        <f t="shared" si="62"/>
        <v>0</v>
      </c>
      <c r="P139" s="171">
        <f t="shared" si="62"/>
        <v>0</v>
      </c>
      <c r="Q139" s="171">
        <f t="shared" si="62"/>
        <v>0</v>
      </c>
      <c r="R139" s="171">
        <f t="shared" si="62"/>
        <v>0</v>
      </c>
      <c r="S139" s="171">
        <f t="shared" ref="S139:BC139" si="63">SUM(S140:S142)</f>
        <v>0</v>
      </c>
      <c r="T139" s="171">
        <f t="shared" si="63"/>
        <v>0</v>
      </c>
      <c r="U139" s="171">
        <f t="shared" si="63"/>
        <v>0</v>
      </c>
      <c r="V139" s="171">
        <f t="shared" si="63"/>
        <v>0</v>
      </c>
      <c r="W139" s="171">
        <f t="shared" si="63"/>
        <v>0</v>
      </c>
      <c r="X139" s="171">
        <f t="shared" si="63"/>
        <v>0</v>
      </c>
      <c r="Y139" s="171">
        <f t="shared" si="63"/>
        <v>0</v>
      </c>
      <c r="Z139" s="171">
        <f t="shared" si="63"/>
        <v>0</v>
      </c>
      <c r="AA139" s="171">
        <f t="shared" si="63"/>
        <v>0</v>
      </c>
      <c r="AB139" s="171">
        <f t="shared" si="63"/>
        <v>0</v>
      </c>
      <c r="AC139" s="171">
        <f t="shared" si="63"/>
        <v>0</v>
      </c>
      <c r="AD139" s="171">
        <f t="shared" si="63"/>
        <v>0</v>
      </c>
      <c r="AE139" s="171">
        <f t="shared" si="63"/>
        <v>0</v>
      </c>
      <c r="AF139" s="171">
        <f t="shared" si="63"/>
        <v>0</v>
      </c>
      <c r="AG139" s="171">
        <f t="shared" si="63"/>
        <v>0</v>
      </c>
      <c r="AH139" s="171">
        <f t="shared" si="63"/>
        <v>0</v>
      </c>
      <c r="AI139" s="171">
        <f t="shared" si="63"/>
        <v>0</v>
      </c>
      <c r="AJ139" s="171">
        <f t="shared" si="63"/>
        <v>0</v>
      </c>
      <c r="AK139" s="171">
        <f t="shared" si="63"/>
        <v>0</v>
      </c>
      <c r="AL139" s="171">
        <f t="shared" si="63"/>
        <v>0</v>
      </c>
      <c r="AM139" s="171">
        <f t="shared" si="63"/>
        <v>0</v>
      </c>
      <c r="AN139" s="171">
        <f t="shared" si="63"/>
        <v>0</v>
      </c>
      <c r="AO139" s="171">
        <f t="shared" si="63"/>
        <v>0</v>
      </c>
      <c r="AP139" s="171">
        <f t="shared" si="63"/>
        <v>0</v>
      </c>
      <c r="AQ139" s="171">
        <f t="shared" si="63"/>
        <v>0</v>
      </c>
      <c r="AR139" s="171">
        <f t="shared" si="63"/>
        <v>0</v>
      </c>
      <c r="AS139" s="171">
        <f t="shared" si="63"/>
        <v>0</v>
      </c>
      <c r="AT139" s="171">
        <f t="shared" si="63"/>
        <v>0</v>
      </c>
      <c r="AU139" s="171">
        <f t="shared" si="63"/>
        <v>0</v>
      </c>
      <c r="AV139" s="171">
        <f t="shared" si="63"/>
        <v>0</v>
      </c>
      <c r="AW139" s="171">
        <f t="shared" si="63"/>
        <v>0</v>
      </c>
      <c r="AX139" s="171">
        <f t="shared" si="63"/>
        <v>0</v>
      </c>
      <c r="AY139" s="171">
        <f t="shared" si="63"/>
        <v>0</v>
      </c>
      <c r="AZ139" s="171">
        <f t="shared" si="63"/>
        <v>0</v>
      </c>
      <c r="BA139" s="171">
        <f t="shared" si="63"/>
        <v>0</v>
      </c>
      <c r="BB139" s="171">
        <f t="shared" si="63"/>
        <v>0</v>
      </c>
      <c r="BC139" s="171">
        <f t="shared" si="63"/>
        <v>0</v>
      </c>
    </row>
    <row r="140" spans="1:55" s="6" customFormat="1" ht="25.5" hidden="1" x14ac:dyDescent="0.2">
      <c r="A140" s="77" t="s">
        <v>15</v>
      </c>
      <c r="B140" s="80" t="s">
        <v>922</v>
      </c>
      <c r="C140" s="93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P140" s="131"/>
      <c r="AQ140" s="131"/>
      <c r="AR140" s="131"/>
      <c r="AS140" s="131"/>
      <c r="AT140" s="131"/>
      <c r="AU140" s="131"/>
      <c r="AV140" s="131"/>
      <c r="AW140" s="131"/>
      <c r="AX140" s="131"/>
      <c r="AY140" s="131"/>
      <c r="AZ140" s="131"/>
      <c r="BA140" s="131"/>
      <c r="BB140" s="131"/>
      <c r="BC140" s="131"/>
    </row>
    <row r="141" spans="1:55" s="6" customFormat="1" ht="25.5" hidden="1" x14ac:dyDescent="0.2">
      <c r="A141" s="77" t="s">
        <v>15</v>
      </c>
      <c r="B141" s="80" t="s">
        <v>922</v>
      </c>
      <c r="C141" s="93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  <c r="AI141" s="131"/>
      <c r="AJ141" s="131"/>
      <c r="AK141" s="131"/>
      <c r="AL141" s="131"/>
      <c r="AM141" s="131"/>
      <c r="AN141" s="131"/>
      <c r="AO141" s="131"/>
      <c r="AP141" s="131"/>
      <c r="AQ141" s="131"/>
      <c r="AR141" s="131"/>
      <c r="AS141" s="131"/>
      <c r="AT141" s="131"/>
      <c r="AU141" s="131"/>
      <c r="AV141" s="131"/>
      <c r="AW141" s="131"/>
      <c r="AX141" s="131"/>
      <c r="AY141" s="131"/>
      <c r="AZ141" s="131"/>
      <c r="BA141" s="131"/>
      <c r="BB141" s="131"/>
      <c r="BC141" s="131"/>
    </row>
    <row r="142" spans="1:55" s="6" customFormat="1" ht="12.75" hidden="1" x14ac:dyDescent="0.2">
      <c r="A142" s="77" t="s">
        <v>85</v>
      </c>
      <c r="B142" s="78" t="s">
        <v>85</v>
      </c>
      <c r="C142" s="93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</row>
    <row r="143" spans="1:55" s="6" customFormat="1" ht="39.6" hidden="1" customHeight="1" x14ac:dyDescent="0.2">
      <c r="A143" s="83" t="s">
        <v>17</v>
      </c>
      <c r="B143" s="84" t="s">
        <v>18</v>
      </c>
      <c r="C143" s="175" t="s">
        <v>36</v>
      </c>
      <c r="D143" s="171">
        <f>SUM(D144:D146)</f>
        <v>0</v>
      </c>
      <c r="E143" s="171">
        <f t="shared" ref="E143:R143" si="64">SUM(E144:E146)</f>
        <v>0</v>
      </c>
      <c r="F143" s="171">
        <f t="shared" si="64"/>
        <v>0</v>
      </c>
      <c r="G143" s="171">
        <f t="shared" si="64"/>
        <v>0</v>
      </c>
      <c r="H143" s="171">
        <f t="shared" si="64"/>
        <v>0</v>
      </c>
      <c r="I143" s="171">
        <f t="shared" si="64"/>
        <v>0</v>
      </c>
      <c r="J143" s="171">
        <f t="shared" si="64"/>
        <v>0</v>
      </c>
      <c r="K143" s="171">
        <f t="shared" si="64"/>
        <v>0</v>
      </c>
      <c r="L143" s="171">
        <f t="shared" si="64"/>
        <v>0</v>
      </c>
      <c r="M143" s="171">
        <f t="shared" si="64"/>
        <v>0</v>
      </c>
      <c r="N143" s="171">
        <f t="shared" si="64"/>
        <v>0</v>
      </c>
      <c r="O143" s="171">
        <f t="shared" si="64"/>
        <v>0</v>
      </c>
      <c r="P143" s="171">
        <f t="shared" si="64"/>
        <v>0</v>
      </c>
      <c r="Q143" s="171">
        <f t="shared" si="64"/>
        <v>0</v>
      </c>
      <c r="R143" s="171">
        <f t="shared" si="64"/>
        <v>0</v>
      </c>
      <c r="S143" s="171">
        <f t="shared" ref="S143:BC143" si="65">SUM(S144:S146)</f>
        <v>0</v>
      </c>
      <c r="T143" s="171">
        <f t="shared" si="65"/>
        <v>0</v>
      </c>
      <c r="U143" s="171">
        <f t="shared" si="65"/>
        <v>0</v>
      </c>
      <c r="V143" s="171">
        <f t="shared" si="65"/>
        <v>0</v>
      </c>
      <c r="W143" s="171">
        <f t="shared" si="65"/>
        <v>0</v>
      </c>
      <c r="X143" s="171">
        <f t="shared" si="65"/>
        <v>0</v>
      </c>
      <c r="Y143" s="171">
        <f t="shared" si="65"/>
        <v>0</v>
      </c>
      <c r="Z143" s="171">
        <f t="shared" si="65"/>
        <v>0</v>
      </c>
      <c r="AA143" s="171">
        <f t="shared" si="65"/>
        <v>0</v>
      </c>
      <c r="AB143" s="171">
        <f t="shared" si="65"/>
        <v>0</v>
      </c>
      <c r="AC143" s="171">
        <f t="shared" si="65"/>
        <v>0</v>
      </c>
      <c r="AD143" s="171">
        <f t="shared" si="65"/>
        <v>0</v>
      </c>
      <c r="AE143" s="171">
        <f t="shared" si="65"/>
        <v>0</v>
      </c>
      <c r="AF143" s="171">
        <f t="shared" si="65"/>
        <v>0</v>
      </c>
      <c r="AG143" s="171">
        <f t="shared" si="65"/>
        <v>0</v>
      </c>
      <c r="AH143" s="171">
        <f t="shared" si="65"/>
        <v>0</v>
      </c>
      <c r="AI143" s="171">
        <f t="shared" si="65"/>
        <v>0</v>
      </c>
      <c r="AJ143" s="171">
        <f t="shared" si="65"/>
        <v>0</v>
      </c>
      <c r="AK143" s="171">
        <f t="shared" si="65"/>
        <v>0</v>
      </c>
      <c r="AL143" s="171">
        <f t="shared" si="65"/>
        <v>0</v>
      </c>
      <c r="AM143" s="171">
        <f t="shared" si="65"/>
        <v>0</v>
      </c>
      <c r="AN143" s="171">
        <f t="shared" si="65"/>
        <v>0</v>
      </c>
      <c r="AO143" s="171">
        <f t="shared" si="65"/>
        <v>0</v>
      </c>
      <c r="AP143" s="171">
        <f t="shared" si="65"/>
        <v>0</v>
      </c>
      <c r="AQ143" s="171">
        <f t="shared" si="65"/>
        <v>0</v>
      </c>
      <c r="AR143" s="171">
        <f t="shared" si="65"/>
        <v>0</v>
      </c>
      <c r="AS143" s="171">
        <f t="shared" si="65"/>
        <v>0</v>
      </c>
      <c r="AT143" s="171">
        <f t="shared" si="65"/>
        <v>0</v>
      </c>
      <c r="AU143" s="171">
        <f t="shared" si="65"/>
        <v>0</v>
      </c>
      <c r="AV143" s="171">
        <f t="shared" si="65"/>
        <v>0</v>
      </c>
      <c r="AW143" s="171">
        <f t="shared" si="65"/>
        <v>0</v>
      </c>
      <c r="AX143" s="171">
        <f t="shared" si="65"/>
        <v>0</v>
      </c>
      <c r="AY143" s="171">
        <f t="shared" si="65"/>
        <v>0</v>
      </c>
      <c r="AZ143" s="171">
        <f t="shared" si="65"/>
        <v>0</v>
      </c>
      <c r="BA143" s="171">
        <f t="shared" si="65"/>
        <v>0</v>
      </c>
      <c r="BB143" s="171">
        <f t="shared" si="65"/>
        <v>0</v>
      </c>
      <c r="BC143" s="171">
        <f t="shared" si="65"/>
        <v>0</v>
      </c>
    </row>
    <row r="144" spans="1:55" s="6" customFormat="1" ht="25.5" hidden="1" x14ac:dyDescent="0.2">
      <c r="A144" s="77" t="s">
        <v>17</v>
      </c>
      <c r="B144" s="80" t="s">
        <v>922</v>
      </c>
      <c r="C144" s="95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</row>
    <row r="145" spans="1:55" s="6" customFormat="1" ht="25.5" hidden="1" x14ac:dyDescent="0.2">
      <c r="A145" s="77" t="s">
        <v>17</v>
      </c>
      <c r="B145" s="80" t="s">
        <v>922</v>
      </c>
      <c r="C145" s="95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</row>
    <row r="146" spans="1:55" s="6" customFormat="1" ht="12.75" hidden="1" x14ac:dyDescent="0.2">
      <c r="A146" s="77" t="s">
        <v>85</v>
      </c>
      <c r="B146" s="78" t="s">
        <v>85</v>
      </c>
      <c r="C146" s="95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</row>
    <row r="147" spans="1:55" s="6" customFormat="1" ht="76.150000000000006" hidden="1" customHeight="1" x14ac:dyDescent="0.2">
      <c r="A147" s="188" t="s">
        <v>144</v>
      </c>
      <c r="B147" s="184" t="s">
        <v>19</v>
      </c>
      <c r="C147" s="185" t="s">
        <v>36</v>
      </c>
      <c r="D147" s="196">
        <f>D148+D152</f>
        <v>0</v>
      </c>
      <c r="E147" s="196">
        <f t="shared" ref="E147:R147" si="66">E148+E152</f>
        <v>0</v>
      </c>
      <c r="F147" s="196">
        <f t="shared" si="66"/>
        <v>0</v>
      </c>
      <c r="G147" s="196">
        <f t="shared" si="66"/>
        <v>0</v>
      </c>
      <c r="H147" s="196">
        <f t="shared" si="66"/>
        <v>0</v>
      </c>
      <c r="I147" s="196">
        <f t="shared" si="66"/>
        <v>0</v>
      </c>
      <c r="J147" s="196">
        <f t="shared" si="66"/>
        <v>0</v>
      </c>
      <c r="K147" s="196">
        <f t="shared" si="66"/>
        <v>0</v>
      </c>
      <c r="L147" s="196">
        <f t="shared" si="66"/>
        <v>0</v>
      </c>
      <c r="M147" s="196">
        <f t="shared" si="66"/>
        <v>0</v>
      </c>
      <c r="N147" s="196">
        <f t="shared" si="66"/>
        <v>0</v>
      </c>
      <c r="O147" s="196">
        <f t="shared" si="66"/>
        <v>0</v>
      </c>
      <c r="P147" s="196">
        <f t="shared" si="66"/>
        <v>0</v>
      </c>
      <c r="Q147" s="196">
        <f t="shared" si="66"/>
        <v>0</v>
      </c>
      <c r="R147" s="196">
        <f t="shared" si="66"/>
        <v>0</v>
      </c>
      <c r="S147" s="196">
        <f t="shared" ref="S147:BC147" si="67">S148+S152</f>
        <v>0</v>
      </c>
      <c r="T147" s="196">
        <f t="shared" si="67"/>
        <v>0</v>
      </c>
      <c r="U147" s="196">
        <f t="shared" si="67"/>
        <v>0</v>
      </c>
      <c r="V147" s="196">
        <f t="shared" si="67"/>
        <v>0</v>
      </c>
      <c r="W147" s="196">
        <f t="shared" si="67"/>
        <v>0</v>
      </c>
      <c r="X147" s="196">
        <f t="shared" si="67"/>
        <v>0</v>
      </c>
      <c r="Y147" s="196">
        <f t="shared" si="67"/>
        <v>0</v>
      </c>
      <c r="Z147" s="196">
        <f t="shared" si="67"/>
        <v>0</v>
      </c>
      <c r="AA147" s="196">
        <f t="shared" si="67"/>
        <v>0</v>
      </c>
      <c r="AB147" s="196">
        <f t="shared" si="67"/>
        <v>0</v>
      </c>
      <c r="AC147" s="196">
        <f t="shared" si="67"/>
        <v>0</v>
      </c>
      <c r="AD147" s="196">
        <f t="shared" si="67"/>
        <v>0</v>
      </c>
      <c r="AE147" s="196">
        <f t="shared" si="67"/>
        <v>0</v>
      </c>
      <c r="AF147" s="196">
        <f t="shared" si="67"/>
        <v>0</v>
      </c>
      <c r="AG147" s="196">
        <f t="shared" si="67"/>
        <v>0</v>
      </c>
      <c r="AH147" s="196">
        <f t="shared" si="67"/>
        <v>0</v>
      </c>
      <c r="AI147" s="196">
        <f t="shared" si="67"/>
        <v>0</v>
      </c>
      <c r="AJ147" s="196">
        <f t="shared" si="67"/>
        <v>0</v>
      </c>
      <c r="AK147" s="196">
        <f t="shared" si="67"/>
        <v>0</v>
      </c>
      <c r="AL147" s="196">
        <f t="shared" si="67"/>
        <v>0</v>
      </c>
      <c r="AM147" s="196">
        <f t="shared" si="67"/>
        <v>0</v>
      </c>
      <c r="AN147" s="196">
        <f t="shared" si="67"/>
        <v>0</v>
      </c>
      <c r="AO147" s="196">
        <f t="shared" si="67"/>
        <v>0</v>
      </c>
      <c r="AP147" s="196">
        <f t="shared" si="67"/>
        <v>0</v>
      </c>
      <c r="AQ147" s="196">
        <f t="shared" si="67"/>
        <v>0</v>
      </c>
      <c r="AR147" s="196">
        <f t="shared" si="67"/>
        <v>0</v>
      </c>
      <c r="AS147" s="196">
        <f t="shared" si="67"/>
        <v>0</v>
      </c>
      <c r="AT147" s="196">
        <f t="shared" si="67"/>
        <v>0</v>
      </c>
      <c r="AU147" s="196">
        <f t="shared" si="67"/>
        <v>0</v>
      </c>
      <c r="AV147" s="196">
        <f t="shared" si="67"/>
        <v>0</v>
      </c>
      <c r="AW147" s="196">
        <f t="shared" si="67"/>
        <v>0</v>
      </c>
      <c r="AX147" s="196">
        <f t="shared" si="67"/>
        <v>0</v>
      </c>
      <c r="AY147" s="196">
        <f t="shared" si="67"/>
        <v>0</v>
      </c>
      <c r="AZ147" s="196">
        <f t="shared" si="67"/>
        <v>0</v>
      </c>
      <c r="BA147" s="196">
        <f t="shared" si="67"/>
        <v>0</v>
      </c>
      <c r="BB147" s="196">
        <f t="shared" si="67"/>
        <v>0</v>
      </c>
      <c r="BC147" s="196">
        <f t="shared" si="67"/>
        <v>0</v>
      </c>
    </row>
    <row r="148" spans="1:55" s="6" customFormat="1" ht="63.75" hidden="1" x14ac:dyDescent="0.2">
      <c r="A148" s="77" t="s">
        <v>20</v>
      </c>
      <c r="B148" s="78" t="s">
        <v>21</v>
      </c>
      <c r="C148" s="93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131"/>
      <c r="AF148" s="131"/>
      <c r="AG148" s="131"/>
      <c r="AH148" s="131"/>
      <c r="AI148" s="131"/>
      <c r="AJ148" s="131"/>
      <c r="AK148" s="131"/>
      <c r="AL148" s="131"/>
      <c r="AM148" s="131"/>
      <c r="AN148" s="131"/>
      <c r="AO148" s="131"/>
      <c r="AP148" s="131"/>
      <c r="AQ148" s="131"/>
      <c r="AR148" s="131"/>
      <c r="AS148" s="131"/>
      <c r="AT148" s="131"/>
      <c r="AU148" s="131"/>
      <c r="AV148" s="131"/>
      <c r="AW148" s="131"/>
      <c r="AX148" s="131"/>
      <c r="AY148" s="131"/>
      <c r="AZ148" s="131"/>
      <c r="BA148" s="131"/>
      <c r="BB148" s="131"/>
      <c r="BC148" s="131"/>
    </row>
    <row r="149" spans="1:55" s="6" customFormat="1" ht="25.5" hidden="1" x14ac:dyDescent="0.2">
      <c r="A149" s="77" t="s">
        <v>20</v>
      </c>
      <c r="B149" s="80" t="s">
        <v>922</v>
      </c>
      <c r="C149" s="93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  <c r="AA149" s="131"/>
      <c r="AB149" s="131"/>
      <c r="AC149" s="131"/>
      <c r="AD149" s="131"/>
      <c r="AE149" s="131"/>
      <c r="AF149" s="131"/>
      <c r="AG149" s="131"/>
      <c r="AH149" s="131"/>
      <c r="AI149" s="131"/>
      <c r="AJ149" s="131"/>
      <c r="AK149" s="131"/>
      <c r="AL149" s="131"/>
      <c r="AM149" s="131"/>
      <c r="AN149" s="131"/>
      <c r="AO149" s="131"/>
      <c r="AP149" s="131"/>
      <c r="AQ149" s="131"/>
      <c r="AR149" s="131"/>
      <c r="AS149" s="131"/>
      <c r="AT149" s="131"/>
      <c r="AU149" s="131"/>
      <c r="AV149" s="131"/>
      <c r="AW149" s="131"/>
      <c r="AX149" s="131"/>
      <c r="AY149" s="131"/>
      <c r="AZ149" s="131"/>
      <c r="BA149" s="131"/>
      <c r="BB149" s="131"/>
      <c r="BC149" s="131"/>
    </row>
    <row r="150" spans="1:55" s="6" customFormat="1" ht="25.5" hidden="1" x14ac:dyDescent="0.2">
      <c r="A150" s="77" t="s">
        <v>20</v>
      </c>
      <c r="B150" s="80" t="s">
        <v>922</v>
      </c>
      <c r="C150" s="93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131"/>
      <c r="AF150" s="131"/>
      <c r="AG150" s="131"/>
      <c r="AH150" s="131"/>
      <c r="AI150" s="131"/>
      <c r="AJ150" s="131"/>
      <c r="AK150" s="131"/>
      <c r="AL150" s="131"/>
      <c r="AM150" s="131"/>
      <c r="AN150" s="131"/>
      <c r="AO150" s="131"/>
      <c r="AP150" s="131"/>
      <c r="AQ150" s="131"/>
      <c r="AR150" s="131"/>
      <c r="AS150" s="131"/>
      <c r="AT150" s="131"/>
      <c r="AU150" s="131"/>
      <c r="AV150" s="131"/>
      <c r="AW150" s="131"/>
      <c r="AX150" s="131"/>
      <c r="AY150" s="131"/>
      <c r="AZ150" s="131"/>
      <c r="BA150" s="131"/>
      <c r="BB150" s="131"/>
      <c r="BC150" s="131"/>
    </row>
    <row r="151" spans="1:55" s="6" customFormat="1" ht="12.75" hidden="1" x14ac:dyDescent="0.2">
      <c r="A151" s="77" t="s">
        <v>85</v>
      </c>
      <c r="B151" s="87" t="s">
        <v>85</v>
      </c>
      <c r="C151" s="93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1"/>
      <c r="AD151" s="131"/>
      <c r="AE151" s="131"/>
      <c r="AF151" s="131"/>
      <c r="AG151" s="131"/>
      <c r="AH151" s="131"/>
      <c r="AI151" s="131"/>
      <c r="AJ151" s="131"/>
      <c r="AK151" s="131"/>
      <c r="AL151" s="131"/>
      <c r="AM151" s="131"/>
      <c r="AN151" s="131"/>
      <c r="AO151" s="131"/>
      <c r="AP151" s="131"/>
      <c r="AQ151" s="131"/>
      <c r="AR151" s="131"/>
      <c r="AS151" s="131"/>
      <c r="AT151" s="131"/>
      <c r="AU151" s="131"/>
      <c r="AV151" s="131"/>
      <c r="AW151" s="131"/>
      <c r="AX151" s="131"/>
      <c r="AY151" s="131"/>
      <c r="AZ151" s="131"/>
      <c r="BA151" s="131"/>
      <c r="BB151" s="131"/>
      <c r="BC151" s="131"/>
    </row>
    <row r="152" spans="1:55" s="6" customFormat="1" ht="63.75" hidden="1" x14ac:dyDescent="0.2">
      <c r="A152" s="77" t="s">
        <v>22</v>
      </c>
      <c r="B152" s="78" t="s">
        <v>23</v>
      </c>
      <c r="C152" s="93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131"/>
      <c r="AF152" s="131"/>
      <c r="AG152" s="131"/>
      <c r="AH152" s="131"/>
      <c r="AI152" s="131"/>
      <c r="AJ152" s="131"/>
      <c r="AK152" s="131"/>
      <c r="AL152" s="131"/>
      <c r="AM152" s="131"/>
      <c r="AN152" s="131"/>
      <c r="AO152" s="131"/>
      <c r="AP152" s="131"/>
      <c r="AQ152" s="131"/>
      <c r="AR152" s="131"/>
      <c r="AS152" s="131"/>
      <c r="AT152" s="131"/>
      <c r="AU152" s="131"/>
      <c r="AV152" s="131"/>
      <c r="AW152" s="131"/>
      <c r="AX152" s="131"/>
      <c r="AY152" s="131"/>
      <c r="AZ152" s="131"/>
      <c r="BA152" s="131"/>
      <c r="BB152" s="131"/>
      <c r="BC152" s="131"/>
    </row>
    <row r="153" spans="1:55" s="6" customFormat="1" ht="25.5" hidden="1" x14ac:dyDescent="0.2">
      <c r="A153" s="77" t="s">
        <v>22</v>
      </c>
      <c r="B153" s="80" t="s">
        <v>922</v>
      </c>
      <c r="C153" s="93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  <c r="AA153" s="131"/>
      <c r="AB153" s="131"/>
      <c r="AC153" s="131"/>
      <c r="AD153" s="131"/>
      <c r="AE153" s="131"/>
      <c r="AF153" s="131"/>
      <c r="AG153" s="131"/>
      <c r="AH153" s="131"/>
      <c r="AI153" s="131"/>
      <c r="AJ153" s="131"/>
      <c r="AK153" s="131"/>
      <c r="AL153" s="131"/>
      <c r="AM153" s="131"/>
      <c r="AN153" s="131"/>
      <c r="AO153" s="131"/>
      <c r="AP153" s="131"/>
      <c r="AQ153" s="131"/>
      <c r="AR153" s="131"/>
      <c r="AS153" s="131"/>
      <c r="AT153" s="131"/>
      <c r="AU153" s="131"/>
      <c r="AV153" s="131"/>
      <c r="AW153" s="131"/>
      <c r="AX153" s="131"/>
      <c r="AY153" s="131"/>
      <c r="AZ153" s="131"/>
      <c r="BA153" s="131"/>
      <c r="BB153" s="131"/>
      <c r="BC153" s="131"/>
    </row>
    <row r="154" spans="1:55" s="6" customFormat="1" ht="25.5" hidden="1" x14ac:dyDescent="0.2">
      <c r="A154" s="77" t="s">
        <v>22</v>
      </c>
      <c r="B154" s="80" t="s">
        <v>922</v>
      </c>
      <c r="C154" s="93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  <c r="AF154" s="131"/>
      <c r="AG154" s="131"/>
      <c r="AH154" s="131"/>
      <c r="AI154" s="131"/>
      <c r="AJ154" s="131"/>
      <c r="AK154" s="131"/>
      <c r="AL154" s="131"/>
      <c r="AM154" s="131"/>
      <c r="AN154" s="131"/>
      <c r="AO154" s="131"/>
      <c r="AP154" s="131"/>
      <c r="AQ154" s="131"/>
      <c r="AR154" s="131"/>
      <c r="AS154" s="131"/>
      <c r="AT154" s="131"/>
      <c r="AU154" s="131"/>
      <c r="AV154" s="131"/>
      <c r="AW154" s="131"/>
      <c r="AX154" s="131"/>
      <c r="AY154" s="131"/>
      <c r="AZ154" s="131"/>
      <c r="BA154" s="131"/>
      <c r="BB154" s="131"/>
      <c r="BC154" s="131"/>
    </row>
    <row r="155" spans="1:55" s="6" customFormat="1" ht="12" hidden="1" customHeight="1" x14ac:dyDescent="0.2">
      <c r="A155" s="77" t="s">
        <v>85</v>
      </c>
      <c r="B155" s="87" t="s">
        <v>85</v>
      </c>
      <c r="C155" s="93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  <c r="AA155" s="131"/>
      <c r="AB155" s="131"/>
      <c r="AC155" s="131"/>
      <c r="AD155" s="131"/>
      <c r="AE155" s="131"/>
      <c r="AF155" s="131"/>
      <c r="AG155" s="131"/>
      <c r="AH155" s="131"/>
      <c r="AI155" s="131"/>
      <c r="AJ155" s="131"/>
      <c r="AK155" s="131"/>
      <c r="AL155" s="131"/>
      <c r="AM155" s="131"/>
      <c r="AN155" s="131"/>
      <c r="AO155" s="131"/>
      <c r="AP155" s="131"/>
      <c r="AQ155" s="131"/>
      <c r="AR155" s="131"/>
      <c r="AS155" s="131"/>
      <c r="AT155" s="131"/>
      <c r="AU155" s="131"/>
      <c r="AV155" s="131"/>
      <c r="AW155" s="131"/>
      <c r="AX155" s="131"/>
      <c r="AY155" s="131"/>
      <c r="AZ155" s="131"/>
      <c r="BA155" s="131"/>
      <c r="BB155" s="131"/>
      <c r="BC155" s="131"/>
    </row>
    <row r="156" spans="1:55" s="6" customFormat="1" ht="41.45" customHeight="1" x14ac:dyDescent="0.2">
      <c r="A156" s="188" t="s">
        <v>146</v>
      </c>
      <c r="B156" s="184" t="s">
        <v>24</v>
      </c>
      <c r="C156" s="185" t="s">
        <v>36</v>
      </c>
      <c r="D156" s="193">
        <f>SUM(D157:D162)</f>
        <v>0</v>
      </c>
      <c r="E156" s="193">
        <f t="shared" ref="E156:R156" si="68">SUM(E157:E162)</f>
        <v>0</v>
      </c>
      <c r="F156" s="193">
        <f t="shared" si="68"/>
        <v>0</v>
      </c>
      <c r="G156" s="193">
        <f t="shared" si="68"/>
        <v>0</v>
      </c>
      <c r="H156" s="193">
        <f t="shared" si="68"/>
        <v>0</v>
      </c>
      <c r="I156" s="193">
        <f t="shared" si="68"/>
        <v>0</v>
      </c>
      <c r="J156" s="193">
        <f t="shared" si="68"/>
        <v>0</v>
      </c>
      <c r="K156" s="193">
        <f t="shared" si="68"/>
        <v>0</v>
      </c>
      <c r="L156" s="193">
        <f t="shared" si="68"/>
        <v>0</v>
      </c>
      <c r="M156" s="193">
        <f t="shared" si="68"/>
        <v>0</v>
      </c>
      <c r="N156" s="193">
        <f t="shared" si="68"/>
        <v>0</v>
      </c>
      <c r="O156" s="193">
        <f t="shared" si="68"/>
        <v>0</v>
      </c>
      <c r="P156" s="193">
        <f t="shared" si="68"/>
        <v>0</v>
      </c>
      <c r="Q156" s="193">
        <f t="shared" si="68"/>
        <v>0</v>
      </c>
      <c r="R156" s="193">
        <f t="shared" si="68"/>
        <v>0</v>
      </c>
      <c r="S156" s="193">
        <f t="shared" ref="S156:BC156" si="69">SUM(S157:S162)</f>
        <v>0</v>
      </c>
      <c r="T156" s="193">
        <f t="shared" si="69"/>
        <v>0</v>
      </c>
      <c r="U156" s="193">
        <f t="shared" si="69"/>
        <v>0</v>
      </c>
      <c r="V156" s="193">
        <f t="shared" si="69"/>
        <v>0</v>
      </c>
      <c r="W156" s="193">
        <f t="shared" si="69"/>
        <v>0</v>
      </c>
      <c r="X156" s="193">
        <f t="shared" si="69"/>
        <v>0</v>
      </c>
      <c r="Y156" s="193">
        <f t="shared" si="69"/>
        <v>0</v>
      </c>
      <c r="Z156" s="193">
        <f t="shared" si="69"/>
        <v>0</v>
      </c>
      <c r="AA156" s="193">
        <f t="shared" si="69"/>
        <v>0</v>
      </c>
      <c r="AB156" s="193">
        <f t="shared" si="69"/>
        <v>0</v>
      </c>
      <c r="AC156" s="193">
        <f t="shared" si="69"/>
        <v>0</v>
      </c>
      <c r="AD156" s="193">
        <f t="shared" si="69"/>
        <v>0.60163583333333337</v>
      </c>
      <c r="AE156" s="193">
        <f t="shared" si="69"/>
        <v>5.8638849999999999E-2</v>
      </c>
      <c r="AF156" s="193">
        <f t="shared" si="69"/>
        <v>5.8638849999999999E-2</v>
      </c>
      <c r="AG156" s="193">
        <f t="shared" si="69"/>
        <v>0</v>
      </c>
      <c r="AH156" s="193">
        <f t="shared" si="69"/>
        <v>0</v>
      </c>
      <c r="AI156" s="193">
        <f t="shared" si="69"/>
        <v>0</v>
      </c>
      <c r="AJ156" s="193">
        <f t="shared" si="69"/>
        <v>0</v>
      </c>
      <c r="AK156" s="193">
        <f t="shared" si="69"/>
        <v>0</v>
      </c>
      <c r="AL156" s="193">
        <f t="shared" si="69"/>
        <v>0</v>
      </c>
      <c r="AM156" s="193">
        <f t="shared" si="69"/>
        <v>0</v>
      </c>
      <c r="AN156" s="193">
        <f t="shared" si="69"/>
        <v>0</v>
      </c>
      <c r="AO156" s="193">
        <f t="shared" si="69"/>
        <v>5.8638849999999999E-2</v>
      </c>
      <c r="AP156" s="193">
        <f t="shared" si="69"/>
        <v>5.8638849999999999E-2</v>
      </c>
      <c r="AQ156" s="193">
        <f t="shared" si="69"/>
        <v>0</v>
      </c>
      <c r="AR156" s="193">
        <f t="shared" si="69"/>
        <v>0</v>
      </c>
      <c r="AS156" s="193">
        <f t="shared" si="69"/>
        <v>0</v>
      </c>
      <c r="AT156" s="193">
        <f t="shared" si="69"/>
        <v>0</v>
      </c>
      <c r="AU156" s="193">
        <f t="shared" si="69"/>
        <v>0</v>
      </c>
      <c r="AV156" s="193">
        <f t="shared" si="69"/>
        <v>0</v>
      </c>
      <c r="AW156" s="193">
        <f t="shared" si="69"/>
        <v>0</v>
      </c>
      <c r="AX156" s="193">
        <f t="shared" si="69"/>
        <v>0</v>
      </c>
      <c r="AY156" s="193">
        <f t="shared" si="69"/>
        <v>0</v>
      </c>
      <c r="AZ156" s="193">
        <f t="shared" si="69"/>
        <v>0</v>
      </c>
      <c r="BA156" s="193">
        <f t="shared" si="69"/>
        <v>0</v>
      </c>
      <c r="BB156" s="193">
        <f t="shared" si="69"/>
        <v>0</v>
      </c>
      <c r="BC156" s="193">
        <f t="shared" si="69"/>
        <v>0</v>
      </c>
    </row>
    <row r="157" spans="1:55" s="6" customFormat="1" ht="32.450000000000003" customHeight="1" x14ac:dyDescent="0.2">
      <c r="A157" s="77" t="s">
        <v>146</v>
      </c>
      <c r="B157" s="80" t="str">
        <f>'Прил 10'!B156</f>
        <v>Строительство ВЛЗ-10 кВ, КТП в Ульяновском районе, с.Луговое</v>
      </c>
      <c r="C157" s="95" t="str">
        <f>'Прил 10'!C156</f>
        <v>М/УСК/73/С1</v>
      </c>
      <c r="D157" s="131">
        <f>'Прил 10'!G156</f>
        <v>0</v>
      </c>
      <c r="E157" s="131">
        <f>F157+G157+H157+I157</f>
        <v>0</v>
      </c>
      <c r="F157" s="131">
        <f t="shared" ref="F157:I158" si="70">K157+P157+U157+Z157</f>
        <v>0</v>
      </c>
      <c r="G157" s="131">
        <f t="shared" si="70"/>
        <v>0</v>
      </c>
      <c r="H157" s="131">
        <f t="shared" si="70"/>
        <v>0</v>
      </c>
      <c r="I157" s="131">
        <f t="shared" si="70"/>
        <v>0</v>
      </c>
      <c r="J157" s="131">
        <f>'Прил 10'!J156</f>
        <v>0</v>
      </c>
      <c r="K157" s="131">
        <v>0</v>
      </c>
      <c r="L157" s="131">
        <v>0</v>
      </c>
      <c r="M157" s="131">
        <v>0</v>
      </c>
      <c r="N157" s="131">
        <v>0</v>
      </c>
      <c r="O157" s="131">
        <f>'Прил 10'!L156</f>
        <v>0</v>
      </c>
      <c r="P157" s="131">
        <f>O157</f>
        <v>0</v>
      </c>
      <c r="Q157" s="131">
        <v>0</v>
      </c>
      <c r="R157" s="131">
        <v>0</v>
      </c>
      <c r="S157" s="131">
        <v>0</v>
      </c>
      <c r="T157" s="131">
        <f>'Прил 10'!N156</f>
        <v>0</v>
      </c>
      <c r="U157" s="131">
        <v>0</v>
      </c>
      <c r="V157" s="131">
        <v>0</v>
      </c>
      <c r="W157" s="131">
        <v>0</v>
      </c>
      <c r="X157" s="131">
        <v>0</v>
      </c>
      <c r="Y157" s="131">
        <f>'Прил 10'!P156</f>
        <v>0</v>
      </c>
      <c r="Z157" s="131">
        <v>0</v>
      </c>
      <c r="AA157" s="131">
        <v>0</v>
      </c>
      <c r="AB157" s="131">
        <v>0</v>
      </c>
      <c r="AC157" s="131">
        <v>0</v>
      </c>
      <c r="AD157" s="131">
        <f>'Прил 12'!H156</f>
        <v>0.60163583333333337</v>
      </c>
      <c r="AE157" s="131">
        <f>AF157+AG157+AH157+AI157</f>
        <v>5.8638849999999999E-2</v>
      </c>
      <c r="AF157" s="131">
        <f t="shared" ref="AF157:AI158" si="71">AK157+AP157+AU157+AZ157</f>
        <v>5.8638849999999999E-2</v>
      </c>
      <c r="AG157" s="131">
        <f t="shared" si="71"/>
        <v>0</v>
      </c>
      <c r="AH157" s="131">
        <f t="shared" si="71"/>
        <v>0</v>
      </c>
      <c r="AI157" s="131">
        <f t="shared" si="71"/>
        <v>0</v>
      </c>
      <c r="AJ157" s="131">
        <f>'Прил 12'!K156</f>
        <v>0</v>
      </c>
      <c r="AK157" s="131">
        <v>0</v>
      </c>
      <c r="AL157" s="131">
        <v>0</v>
      </c>
      <c r="AM157" s="131">
        <v>0</v>
      </c>
      <c r="AN157" s="131">
        <v>0</v>
      </c>
      <c r="AO157" s="131">
        <f>'Прил 12'!M156</f>
        <v>5.8638849999999999E-2</v>
      </c>
      <c r="AP157" s="131">
        <f>AO157</f>
        <v>5.8638849999999999E-2</v>
      </c>
      <c r="AQ157" s="131">
        <v>0</v>
      </c>
      <c r="AR157" s="131">
        <v>0</v>
      </c>
      <c r="AS157" s="131">
        <v>0</v>
      </c>
      <c r="AT157" s="131">
        <f>'Прил 12'!O156</f>
        <v>0</v>
      </c>
      <c r="AU157" s="131">
        <v>0</v>
      </c>
      <c r="AV157" s="131">
        <v>0</v>
      </c>
      <c r="AW157" s="131">
        <v>0</v>
      </c>
      <c r="AX157" s="131">
        <v>0</v>
      </c>
      <c r="AY157" s="131">
        <f>'Прил 12'!Q156</f>
        <v>0</v>
      </c>
      <c r="AZ157" s="131">
        <v>0</v>
      </c>
      <c r="BA157" s="131">
        <f>AY157</f>
        <v>0</v>
      </c>
      <c r="BB157" s="131">
        <v>0</v>
      </c>
      <c r="BC157" s="131">
        <v>0</v>
      </c>
    </row>
    <row r="158" spans="1:55" s="6" customFormat="1" ht="36.6" hidden="1" customHeight="1" x14ac:dyDescent="0.2">
      <c r="A158" s="77" t="s">
        <v>146</v>
      </c>
      <c r="B158" s="80">
        <f>'Прил 10'!B157</f>
        <v>0</v>
      </c>
      <c r="C158" s="95">
        <f>'Прил 10'!C157</f>
        <v>0</v>
      </c>
      <c r="D158" s="131">
        <f>'Прил 10'!G157</f>
        <v>0</v>
      </c>
      <c r="E158" s="131">
        <f>F158+G158+H158+I158</f>
        <v>0</v>
      </c>
      <c r="F158" s="131">
        <f t="shared" si="70"/>
        <v>0</v>
      </c>
      <c r="G158" s="131">
        <f t="shared" si="70"/>
        <v>0</v>
      </c>
      <c r="H158" s="131">
        <f t="shared" si="70"/>
        <v>0</v>
      </c>
      <c r="I158" s="131">
        <f t="shared" si="70"/>
        <v>0</v>
      </c>
      <c r="J158" s="131">
        <f>'Прил 10'!J157</f>
        <v>0</v>
      </c>
      <c r="K158" s="131"/>
      <c r="L158" s="131"/>
      <c r="M158" s="131"/>
      <c r="N158" s="131"/>
      <c r="O158" s="131">
        <f>'Прил 10'!L157</f>
        <v>0</v>
      </c>
      <c r="P158" s="131">
        <v>0</v>
      </c>
      <c r="Q158" s="131"/>
      <c r="R158" s="131"/>
      <c r="S158" s="131"/>
      <c r="T158" s="131">
        <f>'Прил 10'!N157</f>
        <v>0</v>
      </c>
      <c r="U158" s="131"/>
      <c r="V158" s="131"/>
      <c r="W158" s="131"/>
      <c r="X158" s="131"/>
      <c r="Y158" s="131">
        <f>'Прил 10'!P157</f>
        <v>0</v>
      </c>
      <c r="Z158" s="131">
        <f>Y158</f>
        <v>0</v>
      </c>
      <c r="AA158" s="131"/>
      <c r="AB158" s="131"/>
      <c r="AC158" s="131"/>
      <c r="AD158" s="131">
        <f>'Прил 12'!H157</f>
        <v>0</v>
      </c>
      <c r="AE158" s="131">
        <f>AF158+AG158+AH158+AI158</f>
        <v>0</v>
      </c>
      <c r="AF158" s="131">
        <f t="shared" si="71"/>
        <v>0</v>
      </c>
      <c r="AG158" s="131">
        <f t="shared" si="71"/>
        <v>0</v>
      </c>
      <c r="AH158" s="131">
        <f t="shared" si="71"/>
        <v>0</v>
      </c>
      <c r="AI158" s="131">
        <f t="shared" si="71"/>
        <v>0</v>
      </c>
      <c r="AJ158" s="131">
        <f>'Прил 12'!K157</f>
        <v>0</v>
      </c>
      <c r="AK158" s="131"/>
      <c r="AL158" s="131"/>
      <c r="AM158" s="131"/>
      <c r="AN158" s="131"/>
      <c r="AO158" s="131">
        <f>'Прил 12'!M157</f>
        <v>0</v>
      </c>
      <c r="AP158" s="131">
        <f>AO158</f>
        <v>0</v>
      </c>
      <c r="AQ158" s="131"/>
      <c r="AR158" s="131"/>
      <c r="AS158" s="131"/>
      <c r="AT158" s="131">
        <f>'Прил 12'!O157</f>
        <v>0</v>
      </c>
      <c r="AU158" s="131"/>
      <c r="AV158" s="131"/>
      <c r="AW158" s="131"/>
      <c r="AX158" s="131"/>
      <c r="AY158" s="131">
        <f>'Прил 12'!Q157</f>
        <v>0</v>
      </c>
      <c r="AZ158" s="131"/>
      <c r="BA158" s="131">
        <f>AY158</f>
        <v>0</v>
      </c>
      <c r="BB158" s="131"/>
      <c r="BC158" s="131"/>
    </row>
    <row r="159" spans="1:55" s="6" customFormat="1" ht="12.75" hidden="1" x14ac:dyDescent="0.2">
      <c r="A159" s="77" t="s">
        <v>146</v>
      </c>
      <c r="B159" s="80"/>
      <c r="C159" s="95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  <c r="AA159" s="131"/>
      <c r="AB159" s="131"/>
      <c r="AC159" s="131"/>
      <c r="AD159" s="131"/>
      <c r="AE159" s="131"/>
      <c r="AF159" s="131"/>
      <c r="AG159" s="131"/>
      <c r="AH159" s="131"/>
      <c r="AI159" s="131"/>
      <c r="AJ159" s="131"/>
      <c r="AK159" s="131"/>
      <c r="AL159" s="131"/>
      <c r="AM159" s="131"/>
      <c r="AN159" s="131"/>
      <c r="AO159" s="131"/>
      <c r="AP159" s="131"/>
      <c r="AQ159" s="131"/>
      <c r="AR159" s="131"/>
      <c r="AS159" s="131"/>
      <c r="AT159" s="131"/>
      <c r="AU159" s="131"/>
      <c r="AV159" s="131"/>
      <c r="AW159" s="131"/>
      <c r="AX159" s="131"/>
      <c r="AY159" s="131"/>
      <c r="AZ159" s="131"/>
      <c r="BA159" s="131"/>
      <c r="BB159" s="131"/>
      <c r="BC159" s="131"/>
    </row>
    <row r="160" spans="1:55" s="6" customFormat="1" ht="12.75" hidden="1" x14ac:dyDescent="0.2">
      <c r="A160" s="77" t="s">
        <v>146</v>
      </c>
      <c r="B160" s="120"/>
      <c r="C160" s="95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131"/>
      <c r="AF160" s="131"/>
      <c r="AG160" s="131"/>
      <c r="AH160" s="131"/>
      <c r="AI160" s="131"/>
      <c r="AJ160" s="131"/>
      <c r="AK160" s="131"/>
      <c r="AL160" s="131"/>
      <c r="AM160" s="131"/>
      <c r="AN160" s="131"/>
      <c r="AO160" s="131"/>
      <c r="AP160" s="131"/>
      <c r="AQ160" s="131"/>
      <c r="AR160" s="131"/>
      <c r="AS160" s="131"/>
      <c r="AT160" s="131"/>
      <c r="AU160" s="131"/>
      <c r="AV160" s="131"/>
      <c r="AW160" s="131"/>
      <c r="AX160" s="131"/>
      <c r="AY160" s="131"/>
      <c r="AZ160" s="131"/>
      <c r="BA160" s="131"/>
      <c r="BB160" s="131"/>
      <c r="BC160" s="131"/>
    </row>
    <row r="161" spans="1:55" s="6" customFormat="1" ht="12.75" hidden="1" x14ac:dyDescent="0.2">
      <c r="A161" s="77" t="s">
        <v>146</v>
      </c>
      <c r="B161" s="120"/>
      <c r="C161" s="95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  <c r="AA161" s="131"/>
      <c r="AB161" s="131"/>
      <c r="AC161" s="131"/>
      <c r="AD161" s="131"/>
      <c r="AE161" s="131"/>
      <c r="AF161" s="131"/>
      <c r="AG161" s="131"/>
      <c r="AH161" s="131"/>
      <c r="AI161" s="131"/>
      <c r="AJ161" s="131"/>
      <c r="AK161" s="131"/>
      <c r="AL161" s="131"/>
      <c r="AM161" s="131"/>
      <c r="AN161" s="131"/>
      <c r="AO161" s="131"/>
      <c r="AP161" s="131"/>
      <c r="AQ161" s="131"/>
      <c r="AR161" s="131"/>
      <c r="AS161" s="131"/>
      <c r="AT161" s="131"/>
      <c r="AU161" s="131"/>
      <c r="AV161" s="131"/>
      <c r="AW161" s="131"/>
      <c r="AX161" s="131"/>
      <c r="AY161" s="131"/>
      <c r="AZ161" s="131"/>
      <c r="BA161" s="131"/>
      <c r="BB161" s="131"/>
      <c r="BC161" s="131"/>
    </row>
    <row r="162" spans="1:55" s="6" customFormat="1" ht="12.75" hidden="1" x14ac:dyDescent="0.2">
      <c r="A162" s="77" t="s">
        <v>146</v>
      </c>
      <c r="B162" s="120"/>
      <c r="C162" s="95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131"/>
      <c r="AF162" s="131"/>
      <c r="AG162" s="131"/>
      <c r="AH162" s="131"/>
      <c r="AI162" s="131"/>
      <c r="AJ162" s="131"/>
      <c r="AK162" s="131"/>
      <c r="AL162" s="131"/>
      <c r="AM162" s="131"/>
      <c r="AN162" s="131"/>
      <c r="AO162" s="131"/>
      <c r="AP162" s="131"/>
      <c r="AQ162" s="131"/>
      <c r="AR162" s="131"/>
      <c r="AS162" s="131"/>
      <c r="AT162" s="131"/>
      <c r="AU162" s="131"/>
      <c r="AV162" s="131"/>
      <c r="AW162" s="131"/>
      <c r="AX162" s="131"/>
      <c r="AY162" s="131"/>
      <c r="AZ162" s="131"/>
      <c r="BA162" s="131"/>
      <c r="BB162" s="131"/>
      <c r="BC162" s="131"/>
    </row>
    <row r="163" spans="1:55" s="6" customFormat="1" ht="38.450000000000003" hidden="1" customHeight="1" x14ac:dyDescent="0.2">
      <c r="A163" s="188" t="s">
        <v>148</v>
      </c>
      <c r="B163" s="190" t="s">
        <v>25</v>
      </c>
      <c r="C163" s="185" t="s">
        <v>36</v>
      </c>
      <c r="D163" s="196">
        <f>SUM(D164:D166)</f>
        <v>0</v>
      </c>
      <c r="E163" s="196">
        <f t="shared" ref="E163:Q163" si="72">SUM(E164:E166)</f>
        <v>0</v>
      </c>
      <c r="F163" s="196">
        <f t="shared" si="72"/>
        <v>0</v>
      </c>
      <c r="G163" s="196">
        <f t="shared" si="72"/>
        <v>0</v>
      </c>
      <c r="H163" s="196">
        <f t="shared" si="72"/>
        <v>0</v>
      </c>
      <c r="I163" s="196">
        <f t="shared" si="72"/>
        <v>0</v>
      </c>
      <c r="J163" s="196">
        <f t="shared" si="72"/>
        <v>0</v>
      </c>
      <c r="K163" s="196">
        <f t="shared" si="72"/>
        <v>0</v>
      </c>
      <c r="L163" s="196">
        <f t="shared" si="72"/>
        <v>0</v>
      </c>
      <c r="M163" s="196">
        <f t="shared" si="72"/>
        <v>0</v>
      </c>
      <c r="N163" s="196">
        <f t="shared" si="72"/>
        <v>0</v>
      </c>
      <c r="O163" s="196">
        <f t="shared" si="72"/>
        <v>0</v>
      </c>
      <c r="P163" s="196">
        <f t="shared" si="72"/>
        <v>0</v>
      </c>
      <c r="Q163" s="196">
        <f t="shared" si="72"/>
        <v>0</v>
      </c>
      <c r="R163" s="196">
        <f>SUM(R164:R166)</f>
        <v>0</v>
      </c>
      <c r="S163" s="196">
        <f t="shared" ref="S163:BC163" si="73">SUM(S164:S166)</f>
        <v>0</v>
      </c>
      <c r="T163" s="196">
        <f t="shared" si="73"/>
        <v>0</v>
      </c>
      <c r="U163" s="196">
        <f t="shared" si="73"/>
        <v>0</v>
      </c>
      <c r="V163" s="196">
        <f t="shared" si="73"/>
        <v>0</v>
      </c>
      <c r="W163" s="196">
        <f t="shared" si="73"/>
        <v>0</v>
      </c>
      <c r="X163" s="196">
        <f t="shared" si="73"/>
        <v>0</v>
      </c>
      <c r="Y163" s="196">
        <f t="shared" si="73"/>
        <v>0</v>
      </c>
      <c r="Z163" s="196">
        <f t="shared" si="73"/>
        <v>0</v>
      </c>
      <c r="AA163" s="196">
        <f t="shared" si="73"/>
        <v>0</v>
      </c>
      <c r="AB163" s="196">
        <f t="shared" si="73"/>
        <v>0</v>
      </c>
      <c r="AC163" s="196">
        <f t="shared" si="73"/>
        <v>0</v>
      </c>
      <c r="AD163" s="196">
        <f t="shared" si="73"/>
        <v>0</v>
      </c>
      <c r="AE163" s="196">
        <f t="shared" si="73"/>
        <v>0</v>
      </c>
      <c r="AF163" s="196">
        <f t="shared" si="73"/>
        <v>0</v>
      </c>
      <c r="AG163" s="196">
        <f t="shared" si="73"/>
        <v>0</v>
      </c>
      <c r="AH163" s="196">
        <f t="shared" si="73"/>
        <v>0</v>
      </c>
      <c r="AI163" s="196">
        <f t="shared" si="73"/>
        <v>0</v>
      </c>
      <c r="AJ163" s="196">
        <f t="shared" si="73"/>
        <v>0</v>
      </c>
      <c r="AK163" s="196">
        <f t="shared" si="73"/>
        <v>0</v>
      </c>
      <c r="AL163" s="196">
        <f t="shared" si="73"/>
        <v>0</v>
      </c>
      <c r="AM163" s="196">
        <f t="shared" si="73"/>
        <v>0</v>
      </c>
      <c r="AN163" s="196">
        <f t="shared" si="73"/>
        <v>0</v>
      </c>
      <c r="AO163" s="196">
        <f t="shared" si="73"/>
        <v>0</v>
      </c>
      <c r="AP163" s="196">
        <f t="shared" si="73"/>
        <v>0</v>
      </c>
      <c r="AQ163" s="196">
        <f t="shared" si="73"/>
        <v>0</v>
      </c>
      <c r="AR163" s="196">
        <f t="shared" si="73"/>
        <v>0</v>
      </c>
      <c r="AS163" s="196">
        <f t="shared" si="73"/>
        <v>0</v>
      </c>
      <c r="AT163" s="196">
        <f t="shared" si="73"/>
        <v>0</v>
      </c>
      <c r="AU163" s="196">
        <f t="shared" si="73"/>
        <v>0</v>
      </c>
      <c r="AV163" s="196">
        <f t="shared" si="73"/>
        <v>0</v>
      </c>
      <c r="AW163" s="196">
        <f t="shared" si="73"/>
        <v>0</v>
      </c>
      <c r="AX163" s="196">
        <f t="shared" si="73"/>
        <v>0</v>
      </c>
      <c r="AY163" s="196">
        <f t="shared" si="73"/>
        <v>0</v>
      </c>
      <c r="AZ163" s="196">
        <f t="shared" si="73"/>
        <v>0</v>
      </c>
      <c r="BA163" s="196">
        <f t="shared" si="73"/>
        <v>0</v>
      </c>
      <c r="BB163" s="196">
        <f t="shared" si="73"/>
        <v>0</v>
      </c>
      <c r="BC163" s="196">
        <f t="shared" si="73"/>
        <v>0</v>
      </c>
    </row>
    <row r="164" spans="1:55" s="6" customFormat="1" ht="25.5" hidden="1" x14ac:dyDescent="0.2">
      <c r="A164" s="77" t="s">
        <v>148</v>
      </c>
      <c r="B164" s="80" t="s">
        <v>922</v>
      </c>
      <c r="C164" s="93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131"/>
      <c r="AF164" s="131"/>
      <c r="AG164" s="131"/>
      <c r="AH164" s="131"/>
      <c r="AI164" s="131"/>
      <c r="AJ164" s="131"/>
      <c r="AK164" s="131"/>
      <c r="AL164" s="131"/>
      <c r="AM164" s="131"/>
      <c r="AN164" s="131"/>
      <c r="AO164" s="131"/>
      <c r="AP164" s="131"/>
      <c r="AQ164" s="131"/>
      <c r="AR164" s="131"/>
      <c r="AS164" s="131"/>
      <c r="AT164" s="131"/>
      <c r="AU164" s="131"/>
      <c r="AV164" s="131"/>
      <c r="AW164" s="131"/>
      <c r="AX164" s="131"/>
      <c r="AY164" s="131"/>
      <c r="AZ164" s="131"/>
      <c r="BA164" s="131"/>
      <c r="BB164" s="131"/>
      <c r="BC164" s="131"/>
    </row>
    <row r="165" spans="1:55" s="6" customFormat="1" ht="25.5" hidden="1" x14ac:dyDescent="0.2">
      <c r="A165" s="77" t="s">
        <v>148</v>
      </c>
      <c r="B165" s="80" t="s">
        <v>922</v>
      </c>
      <c r="C165" s="93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  <c r="AT165" s="131"/>
      <c r="AU165" s="131"/>
      <c r="AV165" s="131"/>
      <c r="AW165" s="131"/>
      <c r="AX165" s="131"/>
      <c r="AY165" s="131"/>
      <c r="AZ165" s="131"/>
      <c r="BA165" s="131"/>
      <c r="BB165" s="131"/>
      <c r="BC165" s="131"/>
    </row>
    <row r="166" spans="1:55" s="6" customFormat="1" ht="12.75" hidden="1" x14ac:dyDescent="0.2">
      <c r="A166" s="77" t="s">
        <v>85</v>
      </c>
      <c r="B166" s="87" t="s">
        <v>85</v>
      </c>
      <c r="C166" s="93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131"/>
      <c r="AF166" s="131"/>
      <c r="AG166" s="131"/>
      <c r="AH166" s="131"/>
      <c r="AI166" s="131"/>
      <c r="AJ166" s="131"/>
      <c r="AK166" s="131"/>
      <c r="AL166" s="131"/>
      <c r="AM166" s="131"/>
      <c r="AN166" s="131"/>
      <c r="AO166" s="131"/>
      <c r="AP166" s="131"/>
      <c r="AQ166" s="131"/>
      <c r="AR166" s="131"/>
      <c r="AS166" s="131"/>
      <c r="AT166" s="131"/>
      <c r="AU166" s="131"/>
      <c r="AV166" s="131"/>
      <c r="AW166" s="131"/>
      <c r="AX166" s="131"/>
      <c r="AY166" s="131"/>
      <c r="AZ166" s="131"/>
      <c r="BA166" s="131"/>
      <c r="BB166" s="131"/>
      <c r="BC166" s="131"/>
    </row>
    <row r="167" spans="1:55" s="6" customFormat="1" ht="27.6" customHeight="1" x14ac:dyDescent="0.2">
      <c r="A167" s="188" t="s">
        <v>150</v>
      </c>
      <c r="B167" s="184" t="s">
        <v>26</v>
      </c>
      <c r="C167" s="185" t="s">
        <v>36</v>
      </c>
      <c r="D167" s="193">
        <f t="shared" ref="D167:AI167" si="74">SUM(D168:D173)</f>
        <v>17.140055</v>
      </c>
      <c r="E167" s="193">
        <f t="shared" si="74"/>
        <v>0</v>
      </c>
      <c r="F167" s="193">
        <f t="shared" si="74"/>
        <v>0</v>
      </c>
      <c r="G167" s="193">
        <f t="shared" si="74"/>
        <v>0</v>
      </c>
      <c r="H167" s="193">
        <f t="shared" si="74"/>
        <v>0</v>
      </c>
      <c r="I167" s="193">
        <f t="shared" si="74"/>
        <v>0</v>
      </c>
      <c r="J167" s="193">
        <f t="shared" si="74"/>
        <v>0</v>
      </c>
      <c r="K167" s="193">
        <f t="shared" si="74"/>
        <v>0</v>
      </c>
      <c r="L167" s="193">
        <f t="shared" si="74"/>
        <v>0</v>
      </c>
      <c r="M167" s="193">
        <f t="shared" si="74"/>
        <v>0</v>
      </c>
      <c r="N167" s="193">
        <f t="shared" si="74"/>
        <v>0</v>
      </c>
      <c r="O167" s="193">
        <f t="shared" si="74"/>
        <v>0</v>
      </c>
      <c r="P167" s="193">
        <f t="shared" si="74"/>
        <v>0</v>
      </c>
      <c r="Q167" s="193">
        <f t="shared" si="74"/>
        <v>0</v>
      </c>
      <c r="R167" s="193">
        <f t="shared" si="74"/>
        <v>0</v>
      </c>
      <c r="S167" s="193">
        <f t="shared" si="74"/>
        <v>0</v>
      </c>
      <c r="T167" s="193">
        <f t="shared" si="74"/>
        <v>0</v>
      </c>
      <c r="U167" s="193">
        <f t="shared" si="74"/>
        <v>0</v>
      </c>
      <c r="V167" s="193">
        <f t="shared" si="74"/>
        <v>0</v>
      </c>
      <c r="W167" s="193">
        <f t="shared" si="74"/>
        <v>0</v>
      </c>
      <c r="X167" s="193">
        <f t="shared" si="74"/>
        <v>0</v>
      </c>
      <c r="Y167" s="193">
        <f t="shared" si="74"/>
        <v>0</v>
      </c>
      <c r="Z167" s="193">
        <f t="shared" si="74"/>
        <v>0</v>
      </c>
      <c r="AA167" s="193">
        <f t="shared" si="74"/>
        <v>0</v>
      </c>
      <c r="AB167" s="193">
        <f t="shared" si="74"/>
        <v>0</v>
      </c>
      <c r="AC167" s="193">
        <f t="shared" si="74"/>
        <v>0</v>
      </c>
      <c r="AD167" s="193">
        <f t="shared" si="74"/>
        <v>14.283379166666668</v>
      </c>
      <c r="AE167" s="193">
        <f t="shared" si="74"/>
        <v>1.083</v>
      </c>
      <c r="AF167" s="193">
        <f t="shared" si="74"/>
        <v>0</v>
      </c>
      <c r="AG167" s="193">
        <f t="shared" si="74"/>
        <v>0</v>
      </c>
      <c r="AH167" s="193">
        <f t="shared" si="74"/>
        <v>1.083</v>
      </c>
      <c r="AI167" s="193">
        <f t="shared" si="74"/>
        <v>0</v>
      </c>
      <c r="AJ167" s="193">
        <f t="shared" ref="AJ167:BC167" si="75">SUM(AJ168:AJ173)</f>
        <v>0</v>
      </c>
      <c r="AK167" s="193">
        <f t="shared" si="75"/>
        <v>0</v>
      </c>
      <c r="AL167" s="193">
        <f t="shared" si="75"/>
        <v>0</v>
      </c>
      <c r="AM167" s="193">
        <f t="shared" si="75"/>
        <v>0</v>
      </c>
      <c r="AN167" s="193">
        <f t="shared" si="75"/>
        <v>0</v>
      </c>
      <c r="AO167" s="193">
        <f t="shared" si="75"/>
        <v>1.083</v>
      </c>
      <c r="AP167" s="193">
        <f t="shared" si="75"/>
        <v>0</v>
      </c>
      <c r="AQ167" s="193">
        <f t="shared" si="75"/>
        <v>0</v>
      </c>
      <c r="AR167" s="193">
        <f t="shared" si="75"/>
        <v>1.083</v>
      </c>
      <c r="AS167" s="193">
        <f t="shared" si="75"/>
        <v>0</v>
      </c>
      <c r="AT167" s="193">
        <f t="shared" si="75"/>
        <v>0</v>
      </c>
      <c r="AU167" s="193">
        <f t="shared" si="75"/>
        <v>0</v>
      </c>
      <c r="AV167" s="193">
        <f t="shared" si="75"/>
        <v>0</v>
      </c>
      <c r="AW167" s="193">
        <f t="shared" si="75"/>
        <v>0</v>
      </c>
      <c r="AX167" s="193">
        <f t="shared" si="75"/>
        <v>0</v>
      </c>
      <c r="AY167" s="193">
        <f t="shared" si="75"/>
        <v>0</v>
      </c>
      <c r="AZ167" s="193">
        <f t="shared" si="75"/>
        <v>0</v>
      </c>
      <c r="BA167" s="193">
        <f t="shared" si="75"/>
        <v>0</v>
      </c>
      <c r="BB167" s="193">
        <f t="shared" si="75"/>
        <v>0</v>
      </c>
      <c r="BC167" s="193">
        <f t="shared" si="75"/>
        <v>0</v>
      </c>
    </row>
    <row r="168" spans="1:55" s="6" customFormat="1" ht="25.15" customHeight="1" x14ac:dyDescent="0.2">
      <c r="A168" s="77" t="s">
        <v>150</v>
      </c>
      <c r="B168" s="80" t="str">
        <f>'Прил 10'!B167</f>
        <v>Легковой автомобиль класса В</v>
      </c>
      <c r="C168" s="95" t="str">
        <f>'Прил 10'!C167</f>
        <v>М/УСК/73/П12</v>
      </c>
      <c r="D168" s="131">
        <f>'Прил 10'!G167</f>
        <v>0.94825499999999996</v>
      </c>
      <c r="E168" s="131">
        <f>F168+G168+H168+I168</f>
        <v>0</v>
      </c>
      <c r="F168" s="131">
        <f t="shared" ref="F168:I168" si="76">K168+P168+U168+Z168</f>
        <v>0</v>
      </c>
      <c r="G168" s="131">
        <f t="shared" si="76"/>
        <v>0</v>
      </c>
      <c r="H168" s="131">
        <f t="shared" si="76"/>
        <v>0</v>
      </c>
      <c r="I168" s="131">
        <f t="shared" si="76"/>
        <v>0</v>
      </c>
      <c r="J168" s="131">
        <f>'Прил 10'!J167</f>
        <v>0</v>
      </c>
      <c r="K168" s="131">
        <v>0</v>
      </c>
      <c r="L168" s="131">
        <v>0</v>
      </c>
      <c r="M168" s="131">
        <v>0</v>
      </c>
      <c r="N168" s="131">
        <v>0</v>
      </c>
      <c r="O168" s="131">
        <f>'Прил 10'!L167</f>
        <v>0</v>
      </c>
      <c r="P168" s="131">
        <v>0</v>
      </c>
      <c r="Q168" s="131">
        <v>0</v>
      </c>
      <c r="R168" s="131">
        <v>0</v>
      </c>
      <c r="S168" s="131">
        <v>0</v>
      </c>
      <c r="T168" s="131">
        <f>'Прил 10'!N167</f>
        <v>0</v>
      </c>
      <c r="U168" s="131">
        <f>T168</f>
        <v>0</v>
      </c>
      <c r="V168" s="131">
        <v>0</v>
      </c>
      <c r="W168" s="131">
        <v>0</v>
      </c>
      <c r="X168" s="131">
        <v>0</v>
      </c>
      <c r="Y168" s="131">
        <f>'Прил 10'!P167</f>
        <v>0</v>
      </c>
      <c r="Z168" s="131">
        <v>0</v>
      </c>
      <c r="AA168" s="131">
        <v>0</v>
      </c>
      <c r="AB168" s="131">
        <f>Y168</f>
        <v>0</v>
      </c>
      <c r="AC168" s="131">
        <v>0</v>
      </c>
      <c r="AD168" s="131">
        <f>'Прил 12'!H167</f>
        <v>0.79021249999999998</v>
      </c>
      <c r="AE168" s="131">
        <f>AF168+AG168+AH168+AI168</f>
        <v>0</v>
      </c>
      <c r="AF168" s="131">
        <f t="shared" ref="AF168:AI168" si="77">AK168+AP168+AU168+AZ168</f>
        <v>0</v>
      </c>
      <c r="AG168" s="131">
        <f t="shared" si="77"/>
        <v>0</v>
      </c>
      <c r="AH168" s="131">
        <f t="shared" si="77"/>
        <v>0</v>
      </c>
      <c r="AI168" s="131">
        <f t="shared" si="77"/>
        <v>0</v>
      </c>
      <c r="AJ168" s="131">
        <f>'Прил 12'!K167</f>
        <v>0</v>
      </c>
      <c r="AK168" s="131">
        <v>0</v>
      </c>
      <c r="AL168" s="131">
        <v>0</v>
      </c>
      <c r="AM168" s="131">
        <v>0</v>
      </c>
      <c r="AN168" s="131">
        <v>0</v>
      </c>
      <c r="AO168" s="131">
        <f>'Прил 12'!M167</f>
        <v>0</v>
      </c>
      <c r="AP168" s="131">
        <v>0</v>
      </c>
      <c r="AQ168" s="131">
        <v>0</v>
      </c>
      <c r="AR168" s="131">
        <v>0</v>
      </c>
      <c r="AS168" s="131">
        <v>0</v>
      </c>
      <c r="AT168" s="92">
        <f>'Прил 12'!O167</f>
        <v>0</v>
      </c>
      <c r="AU168" s="131">
        <v>0</v>
      </c>
      <c r="AV168" s="131">
        <v>0</v>
      </c>
      <c r="AW168" s="131">
        <v>0</v>
      </c>
      <c r="AX168" s="131">
        <v>0</v>
      </c>
      <c r="AY168" s="131">
        <f>'Прил 12'!Q167</f>
        <v>0</v>
      </c>
      <c r="AZ168" s="131">
        <v>0</v>
      </c>
      <c r="BA168" s="131">
        <v>0</v>
      </c>
      <c r="BB168" s="131">
        <f>AY168</f>
        <v>0</v>
      </c>
      <c r="BC168" s="131">
        <v>0</v>
      </c>
    </row>
    <row r="169" spans="1:55" s="6" customFormat="1" ht="29.45" customHeight="1" x14ac:dyDescent="0.2">
      <c r="A169" s="77" t="s">
        <v>150</v>
      </c>
      <c r="B169" s="80" t="str">
        <f>'Прил 10'!B168</f>
        <v>Легковой автомобиль класса С</v>
      </c>
      <c r="C169" s="95" t="str">
        <f>'Прил 10'!C168</f>
        <v>М/УСК/73/П13</v>
      </c>
      <c r="D169" s="131">
        <f>'Прил 10'!G168</f>
        <v>1.7490000000000003</v>
      </c>
      <c r="E169" s="131">
        <f t="shared" ref="E169:E173" si="78">F169+G169+H169+I169</f>
        <v>0</v>
      </c>
      <c r="F169" s="131">
        <f t="shared" ref="F169:F173" si="79">K169+P169+U169+Z169</f>
        <v>0</v>
      </c>
      <c r="G169" s="131">
        <f t="shared" ref="G169:G173" si="80">L169+Q169+V169+AA169</f>
        <v>0</v>
      </c>
      <c r="H169" s="131">
        <f t="shared" ref="H169:H173" si="81">M169+R169+W169+AB169</f>
        <v>0</v>
      </c>
      <c r="I169" s="131">
        <f t="shared" ref="I169:I173" si="82">N169+S169+X169+AC169</f>
        <v>0</v>
      </c>
      <c r="J169" s="131">
        <f>'Прил 10'!J168</f>
        <v>0</v>
      </c>
      <c r="K169" s="131">
        <v>0</v>
      </c>
      <c r="L169" s="131">
        <v>0</v>
      </c>
      <c r="M169" s="131">
        <v>0</v>
      </c>
      <c r="N169" s="131">
        <v>0</v>
      </c>
      <c r="O169" s="131">
        <f>'Прил 10'!L168</f>
        <v>0</v>
      </c>
      <c r="P169" s="131">
        <v>0</v>
      </c>
      <c r="Q169" s="131">
        <v>0</v>
      </c>
      <c r="R169" s="131">
        <v>0</v>
      </c>
      <c r="S169" s="131">
        <v>0</v>
      </c>
      <c r="T169" s="131">
        <f>'Прил 10'!N168</f>
        <v>0</v>
      </c>
      <c r="U169" s="131">
        <v>0</v>
      </c>
      <c r="V169" s="131">
        <v>0</v>
      </c>
      <c r="W169" s="131">
        <v>0</v>
      </c>
      <c r="X169" s="131">
        <v>0</v>
      </c>
      <c r="Y169" s="131">
        <f>'Прил 10'!P168</f>
        <v>0</v>
      </c>
      <c r="Z169" s="131">
        <v>0</v>
      </c>
      <c r="AA169" s="131">
        <v>0</v>
      </c>
      <c r="AB169" s="131">
        <f>Y169</f>
        <v>0</v>
      </c>
      <c r="AC169" s="131">
        <v>0</v>
      </c>
      <c r="AD169" s="131">
        <f>'Прил 12'!H168</f>
        <v>1.4575000000000002</v>
      </c>
      <c r="AE169" s="131">
        <f t="shared" ref="AE169:AE173" si="83">AF169+AG169+AH169+AI169</f>
        <v>0</v>
      </c>
      <c r="AF169" s="131">
        <f t="shared" ref="AF169:AF173" si="84">AK169+AP169+AU169+AZ169</f>
        <v>0</v>
      </c>
      <c r="AG169" s="131">
        <f t="shared" ref="AG169:AG173" si="85">AL169+AQ169+AV169+BA169</f>
        <v>0</v>
      </c>
      <c r="AH169" s="131">
        <f t="shared" ref="AH169:AH173" si="86">AM169+AR169+AW169+BB169</f>
        <v>0</v>
      </c>
      <c r="AI169" s="131">
        <f t="shared" ref="AI169:AI173" si="87">AN169+AS169+AX169+BC169</f>
        <v>0</v>
      </c>
      <c r="AJ169" s="131">
        <f>'Прил 12'!K168</f>
        <v>0</v>
      </c>
      <c r="AK169" s="131">
        <v>0</v>
      </c>
      <c r="AL169" s="131">
        <v>0</v>
      </c>
      <c r="AM169" s="131">
        <v>0</v>
      </c>
      <c r="AN169" s="131">
        <v>0</v>
      </c>
      <c r="AO169" s="131">
        <f>'Прил 12'!M168</f>
        <v>0</v>
      </c>
      <c r="AP169" s="131">
        <v>0</v>
      </c>
      <c r="AQ169" s="131">
        <v>0</v>
      </c>
      <c r="AR169" s="131">
        <v>0</v>
      </c>
      <c r="AS169" s="131">
        <v>0</v>
      </c>
      <c r="AT169" s="92">
        <f>'Прил 12'!O168</f>
        <v>0</v>
      </c>
      <c r="AU169" s="131">
        <v>0</v>
      </c>
      <c r="AV169" s="131">
        <v>0</v>
      </c>
      <c r="AW169" s="131">
        <v>0</v>
      </c>
      <c r="AX169" s="131">
        <v>0</v>
      </c>
      <c r="AY169" s="131">
        <f>'Прил 12'!Q168</f>
        <v>0</v>
      </c>
      <c r="AZ169" s="131">
        <v>0</v>
      </c>
      <c r="BA169" s="131">
        <v>0</v>
      </c>
      <c r="BB169" s="131">
        <f t="shared" ref="BB169:BB173" si="88">AY169</f>
        <v>0</v>
      </c>
      <c r="BC169" s="131">
        <v>0</v>
      </c>
    </row>
    <row r="170" spans="1:55" s="6" customFormat="1" ht="27.6" customHeight="1" x14ac:dyDescent="0.2">
      <c r="A170" s="77" t="s">
        <v>150</v>
      </c>
      <c r="B170" s="80" t="str">
        <f>'Прил 10'!B169</f>
        <v>Грузопассажирский автомобиль УАЗ 390995</v>
      </c>
      <c r="C170" s="95" t="str">
        <f>'Прил 10'!C169</f>
        <v>М/УСК/73/П14</v>
      </c>
      <c r="D170" s="131">
        <f>'Прил 10'!G169</f>
        <v>4.3064999999999998</v>
      </c>
      <c r="E170" s="131">
        <f t="shared" si="78"/>
        <v>0</v>
      </c>
      <c r="F170" s="131">
        <f t="shared" si="79"/>
        <v>0</v>
      </c>
      <c r="G170" s="131">
        <f t="shared" si="80"/>
        <v>0</v>
      </c>
      <c r="H170" s="131">
        <f t="shared" si="81"/>
        <v>0</v>
      </c>
      <c r="I170" s="131">
        <f t="shared" si="82"/>
        <v>0</v>
      </c>
      <c r="J170" s="131">
        <f>'Прил 10'!J169</f>
        <v>0</v>
      </c>
      <c r="K170" s="131">
        <v>0</v>
      </c>
      <c r="L170" s="131">
        <v>0</v>
      </c>
      <c r="M170" s="131">
        <v>0</v>
      </c>
      <c r="N170" s="131">
        <v>0</v>
      </c>
      <c r="O170" s="131">
        <f>'Прил 10'!L169</f>
        <v>0</v>
      </c>
      <c r="P170" s="131">
        <v>0</v>
      </c>
      <c r="Q170" s="131">
        <v>0</v>
      </c>
      <c r="R170" s="131">
        <v>0</v>
      </c>
      <c r="S170" s="131">
        <v>0</v>
      </c>
      <c r="T170" s="131">
        <f>'Прил 10'!N169</f>
        <v>0</v>
      </c>
      <c r="U170" s="131">
        <v>0</v>
      </c>
      <c r="V170" s="131">
        <v>0</v>
      </c>
      <c r="W170" s="131">
        <v>0</v>
      </c>
      <c r="X170" s="131">
        <v>0</v>
      </c>
      <c r="Y170" s="131">
        <f>'Прил 10'!P169</f>
        <v>0</v>
      </c>
      <c r="Z170" s="131">
        <v>0</v>
      </c>
      <c r="AA170" s="131">
        <v>0</v>
      </c>
      <c r="AB170" s="131">
        <f t="shared" ref="AB170:AB173" si="89">Y170</f>
        <v>0</v>
      </c>
      <c r="AC170" s="131">
        <v>0</v>
      </c>
      <c r="AD170" s="131">
        <f>'Прил 12'!H169</f>
        <v>3.5887500000000001</v>
      </c>
      <c r="AE170" s="131">
        <f t="shared" si="83"/>
        <v>0</v>
      </c>
      <c r="AF170" s="131">
        <f t="shared" si="84"/>
        <v>0</v>
      </c>
      <c r="AG170" s="131">
        <f t="shared" si="85"/>
        <v>0</v>
      </c>
      <c r="AH170" s="131">
        <f t="shared" si="86"/>
        <v>0</v>
      </c>
      <c r="AI170" s="131">
        <f t="shared" si="87"/>
        <v>0</v>
      </c>
      <c r="AJ170" s="131">
        <f>'Прил 12'!K169</f>
        <v>0</v>
      </c>
      <c r="AK170" s="131">
        <v>0</v>
      </c>
      <c r="AL170" s="131">
        <v>0</v>
      </c>
      <c r="AM170" s="131">
        <v>0</v>
      </c>
      <c r="AN170" s="131">
        <v>0</v>
      </c>
      <c r="AO170" s="131">
        <f>'Прил 12'!M169</f>
        <v>0</v>
      </c>
      <c r="AP170" s="131">
        <v>0</v>
      </c>
      <c r="AQ170" s="131">
        <v>0</v>
      </c>
      <c r="AR170" s="131">
        <v>0</v>
      </c>
      <c r="AS170" s="131">
        <v>0</v>
      </c>
      <c r="AT170" s="92">
        <f>'Прил 12'!O169</f>
        <v>0</v>
      </c>
      <c r="AU170" s="131">
        <v>0</v>
      </c>
      <c r="AV170" s="131">
        <v>0</v>
      </c>
      <c r="AW170" s="131">
        <v>0</v>
      </c>
      <c r="AX170" s="131">
        <v>0</v>
      </c>
      <c r="AY170" s="131">
        <f>'Прил 12'!Q169</f>
        <v>0</v>
      </c>
      <c r="AZ170" s="131">
        <v>0</v>
      </c>
      <c r="BA170" s="131">
        <v>0</v>
      </c>
      <c r="BB170" s="131">
        <f t="shared" si="88"/>
        <v>0</v>
      </c>
      <c r="BC170" s="131">
        <v>0</v>
      </c>
    </row>
    <row r="171" spans="1:55" s="6" customFormat="1" ht="27.6" customHeight="1" x14ac:dyDescent="0.2">
      <c r="A171" s="77" t="s">
        <v>150</v>
      </c>
      <c r="B171" s="80" t="str">
        <f>'Прил 10'!B170</f>
        <v>Грузопассажирский автомобиль УАЗ 390945</v>
      </c>
      <c r="C171" s="95" t="str">
        <f>'Прил 10'!C170</f>
        <v>М/УСК/73/П15</v>
      </c>
      <c r="D171" s="131">
        <f>'Прил 10'!G170</f>
        <v>2.7027000000000001</v>
      </c>
      <c r="E171" s="131">
        <f t="shared" si="78"/>
        <v>0</v>
      </c>
      <c r="F171" s="131">
        <f t="shared" si="79"/>
        <v>0</v>
      </c>
      <c r="G171" s="131">
        <f t="shared" si="80"/>
        <v>0</v>
      </c>
      <c r="H171" s="131">
        <f t="shared" si="81"/>
        <v>0</v>
      </c>
      <c r="I171" s="131">
        <f t="shared" si="82"/>
        <v>0</v>
      </c>
      <c r="J171" s="131">
        <f>'Прил 10'!J170</f>
        <v>0</v>
      </c>
      <c r="K171" s="131">
        <v>0</v>
      </c>
      <c r="L171" s="131">
        <v>0</v>
      </c>
      <c r="M171" s="131">
        <v>0</v>
      </c>
      <c r="N171" s="131">
        <v>0</v>
      </c>
      <c r="O171" s="131">
        <f>'Прил 10'!L170</f>
        <v>0</v>
      </c>
      <c r="P171" s="131">
        <v>0</v>
      </c>
      <c r="Q171" s="131">
        <v>0</v>
      </c>
      <c r="R171" s="131">
        <v>0</v>
      </c>
      <c r="S171" s="131">
        <v>0</v>
      </c>
      <c r="T171" s="131">
        <f>'Прил 10'!N170</f>
        <v>0</v>
      </c>
      <c r="U171" s="131">
        <v>0</v>
      </c>
      <c r="V171" s="131">
        <v>0</v>
      </c>
      <c r="W171" s="131">
        <v>0</v>
      </c>
      <c r="X171" s="131">
        <v>0</v>
      </c>
      <c r="Y171" s="131">
        <f>'Прил 10'!P170</f>
        <v>0</v>
      </c>
      <c r="Z171" s="131">
        <v>0</v>
      </c>
      <c r="AA171" s="131">
        <v>0</v>
      </c>
      <c r="AB171" s="131">
        <f t="shared" si="89"/>
        <v>0</v>
      </c>
      <c r="AC171" s="131">
        <v>0</v>
      </c>
      <c r="AD171" s="131">
        <f>'Прил 12'!H170</f>
        <v>2.2522500000000001</v>
      </c>
      <c r="AE171" s="131">
        <f t="shared" si="83"/>
        <v>0</v>
      </c>
      <c r="AF171" s="131">
        <f t="shared" si="84"/>
        <v>0</v>
      </c>
      <c r="AG171" s="131">
        <f t="shared" si="85"/>
        <v>0</v>
      </c>
      <c r="AH171" s="131">
        <f t="shared" si="86"/>
        <v>0</v>
      </c>
      <c r="AI171" s="131">
        <f t="shared" si="87"/>
        <v>0</v>
      </c>
      <c r="AJ171" s="131">
        <f>'Прил 12'!K170</f>
        <v>0</v>
      </c>
      <c r="AK171" s="131">
        <v>0</v>
      </c>
      <c r="AL171" s="131">
        <v>0</v>
      </c>
      <c r="AM171" s="131">
        <v>0</v>
      </c>
      <c r="AN171" s="131">
        <v>0</v>
      </c>
      <c r="AO171" s="131">
        <f>'Прил 12'!M170</f>
        <v>0</v>
      </c>
      <c r="AP171" s="131">
        <v>0</v>
      </c>
      <c r="AQ171" s="131">
        <v>0</v>
      </c>
      <c r="AR171" s="131">
        <v>0</v>
      </c>
      <c r="AS171" s="131">
        <v>0</v>
      </c>
      <c r="AT171" s="92">
        <f>'Прил 12'!O170</f>
        <v>0</v>
      </c>
      <c r="AU171" s="131">
        <v>0</v>
      </c>
      <c r="AV171" s="131">
        <v>0</v>
      </c>
      <c r="AW171" s="131">
        <v>0</v>
      </c>
      <c r="AX171" s="131">
        <v>0</v>
      </c>
      <c r="AY171" s="131">
        <f>'Прил 12'!Q170</f>
        <v>0</v>
      </c>
      <c r="AZ171" s="131">
        <v>0</v>
      </c>
      <c r="BA171" s="131">
        <v>0</v>
      </c>
      <c r="BB171" s="131">
        <f t="shared" si="88"/>
        <v>0</v>
      </c>
      <c r="BC171" s="131">
        <v>0</v>
      </c>
    </row>
    <row r="172" spans="1:55" s="6" customFormat="1" ht="27.6" customHeight="1" x14ac:dyDescent="0.2">
      <c r="A172" s="77" t="s">
        <v>150</v>
      </c>
      <c r="B172" s="80" t="str">
        <f>'Прил 10'!B171</f>
        <v xml:space="preserve">Автоподъемник Чайка-Socage T318 на базе ГАЗ Next, 4x2 </v>
      </c>
      <c r="C172" s="95" t="str">
        <f>'Прил 10'!C171</f>
        <v>М/УСК/73/П16</v>
      </c>
      <c r="D172" s="131">
        <f>'Прил 10'!G171</f>
        <v>6.1336000000000004</v>
      </c>
      <c r="E172" s="131">
        <f t="shared" si="78"/>
        <v>0</v>
      </c>
      <c r="F172" s="131">
        <f t="shared" si="79"/>
        <v>0</v>
      </c>
      <c r="G172" s="131">
        <f t="shared" si="80"/>
        <v>0</v>
      </c>
      <c r="H172" s="131">
        <f t="shared" si="81"/>
        <v>0</v>
      </c>
      <c r="I172" s="131">
        <f t="shared" si="82"/>
        <v>0</v>
      </c>
      <c r="J172" s="131">
        <f>'Прил 10'!J171</f>
        <v>0</v>
      </c>
      <c r="K172" s="131">
        <v>0</v>
      </c>
      <c r="L172" s="131">
        <v>0</v>
      </c>
      <c r="M172" s="131">
        <v>0</v>
      </c>
      <c r="N172" s="131">
        <v>0</v>
      </c>
      <c r="O172" s="131">
        <f>'Прил 10'!L171</f>
        <v>0</v>
      </c>
      <c r="P172" s="131">
        <v>0</v>
      </c>
      <c r="Q172" s="131">
        <v>0</v>
      </c>
      <c r="R172" s="131">
        <v>0</v>
      </c>
      <c r="S172" s="131">
        <v>0</v>
      </c>
      <c r="T172" s="131">
        <f>'Прил 10'!N171</f>
        <v>0</v>
      </c>
      <c r="U172" s="131">
        <v>0</v>
      </c>
      <c r="V172" s="131">
        <v>0</v>
      </c>
      <c r="W172" s="131">
        <v>0</v>
      </c>
      <c r="X172" s="131">
        <v>0</v>
      </c>
      <c r="Y172" s="131">
        <f>'Прил 10'!P171</f>
        <v>0</v>
      </c>
      <c r="Z172" s="131">
        <v>0</v>
      </c>
      <c r="AA172" s="131">
        <v>0</v>
      </c>
      <c r="AB172" s="131">
        <f t="shared" si="89"/>
        <v>0</v>
      </c>
      <c r="AC172" s="131">
        <v>0</v>
      </c>
      <c r="AD172" s="131">
        <f>'Прил 12'!H171</f>
        <v>5.1113333333333335</v>
      </c>
      <c r="AE172" s="131">
        <f t="shared" si="83"/>
        <v>0</v>
      </c>
      <c r="AF172" s="131">
        <f t="shared" si="84"/>
        <v>0</v>
      </c>
      <c r="AG172" s="131">
        <f t="shared" si="85"/>
        <v>0</v>
      </c>
      <c r="AH172" s="131">
        <f t="shared" si="86"/>
        <v>0</v>
      </c>
      <c r="AI172" s="131">
        <f t="shared" si="87"/>
        <v>0</v>
      </c>
      <c r="AJ172" s="131">
        <f>'Прил 12'!K171</f>
        <v>0</v>
      </c>
      <c r="AK172" s="131">
        <v>0</v>
      </c>
      <c r="AL172" s="131">
        <v>0</v>
      </c>
      <c r="AM172" s="131">
        <v>0</v>
      </c>
      <c r="AN172" s="131">
        <v>0</v>
      </c>
      <c r="AO172" s="131">
        <f>'Прил 12'!M171</f>
        <v>0</v>
      </c>
      <c r="AP172" s="131">
        <v>0</v>
      </c>
      <c r="AQ172" s="131">
        <v>0</v>
      </c>
      <c r="AR172" s="131">
        <v>0</v>
      </c>
      <c r="AS172" s="131">
        <v>0</v>
      </c>
      <c r="AT172" s="92">
        <f>'Прил 12'!O171</f>
        <v>0</v>
      </c>
      <c r="AU172" s="131">
        <v>0</v>
      </c>
      <c r="AV172" s="131">
        <v>0</v>
      </c>
      <c r="AW172" s="131">
        <v>0</v>
      </c>
      <c r="AX172" s="131">
        <v>0</v>
      </c>
      <c r="AY172" s="131">
        <f>'Прил 12'!Q171</f>
        <v>0</v>
      </c>
      <c r="AZ172" s="131">
        <v>0</v>
      </c>
      <c r="BA172" s="131">
        <v>0</v>
      </c>
      <c r="BB172" s="131">
        <f t="shared" si="88"/>
        <v>0</v>
      </c>
      <c r="BC172" s="131">
        <v>0</v>
      </c>
    </row>
    <row r="173" spans="1:55" s="6" customFormat="1" ht="30.6" customHeight="1" x14ac:dyDescent="0.2">
      <c r="A173" s="77" t="s">
        <v>150</v>
      </c>
      <c r="B173" s="80" t="str">
        <f>'Прил 10'!B172</f>
        <v>Сервер с операционной системой</v>
      </c>
      <c r="C173" s="95" t="str">
        <f>'Прил 10'!C172</f>
        <v>М/УСК/73/П19</v>
      </c>
      <c r="D173" s="131">
        <f>'Прил 10'!G172</f>
        <v>1.3</v>
      </c>
      <c r="E173" s="131">
        <f t="shared" si="78"/>
        <v>0</v>
      </c>
      <c r="F173" s="131">
        <f t="shared" si="79"/>
        <v>0</v>
      </c>
      <c r="G173" s="131">
        <f t="shared" si="80"/>
        <v>0</v>
      </c>
      <c r="H173" s="131">
        <f t="shared" si="81"/>
        <v>0</v>
      </c>
      <c r="I173" s="131">
        <f t="shared" si="82"/>
        <v>0</v>
      </c>
      <c r="J173" s="131">
        <f>'Прил 10'!J172</f>
        <v>0</v>
      </c>
      <c r="K173" s="131">
        <v>0</v>
      </c>
      <c r="L173" s="131">
        <v>0</v>
      </c>
      <c r="M173" s="131">
        <v>0</v>
      </c>
      <c r="N173" s="131">
        <v>0</v>
      </c>
      <c r="O173" s="131">
        <f>'Прил 10'!L172</f>
        <v>0</v>
      </c>
      <c r="P173" s="131">
        <v>0</v>
      </c>
      <c r="Q173" s="131">
        <v>0</v>
      </c>
      <c r="R173" s="131">
        <v>0</v>
      </c>
      <c r="S173" s="131">
        <v>0</v>
      </c>
      <c r="T173" s="131">
        <f>'Прил 10'!N172</f>
        <v>0</v>
      </c>
      <c r="U173" s="131">
        <v>0</v>
      </c>
      <c r="V173" s="131">
        <v>0</v>
      </c>
      <c r="W173" s="131">
        <v>0</v>
      </c>
      <c r="X173" s="131">
        <v>0</v>
      </c>
      <c r="Y173" s="131">
        <f>'Прил 10'!P172</f>
        <v>0</v>
      </c>
      <c r="Z173" s="131">
        <v>0</v>
      </c>
      <c r="AA173" s="131">
        <v>0</v>
      </c>
      <c r="AB173" s="131">
        <f t="shared" si="89"/>
        <v>0</v>
      </c>
      <c r="AC173" s="131">
        <v>0</v>
      </c>
      <c r="AD173" s="131">
        <f>'Прил 12'!H172</f>
        <v>1.0833333333333335</v>
      </c>
      <c r="AE173" s="131">
        <f t="shared" si="83"/>
        <v>1.083</v>
      </c>
      <c r="AF173" s="131">
        <f t="shared" si="84"/>
        <v>0</v>
      </c>
      <c r="AG173" s="131">
        <f t="shared" si="85"/>
        <v>0</v>
      </c>
      <c r="AH173" s="131">
        <f t="shared" si="86"/>
        <v>1.083</v>
      </c>
      <c r="AI173" s="131">
        <f t="shared" si="87"/>
        <v>0</v>
      </c>
      <c r="AJ173" s="131">
        <f>'Прил 12'!K172</f>
        <v>0</v>
      </c>
      <c r="AK173" s="131">
        <v>0</v>
      </c>
      <c r="AL173" s="131">
        <v>0</v>
      </c>
      <c r="AM173" s="131">
        <v>0</v>
      </c>
      <c r="AN173" s="131">
        <v>0</v>
      </c>
      <c r="AO173" s="131">
        <f>'Прил 12'!M172</f>
        <v>1.083</v>
      </c>
      <c r="AP173" s="131">
        <v>0</v>
      </c>
      <c r="AQ173" s="131">
        <v>0</v>
      </c>
      <c r="AR173" s="131">
        <v>1.083</v>
      </c>
      <c r="AS173" s="131">
        <v>0</v>
      </c>
      <c r="AT173" s="92">
        <f>'Прил 12'!O172</f>
        <v>0</v>
      </c>
      <c r="AU173" s="131">
        <v>0</v>
      </c>
      <c r="AV173" s="131">
        <v>0</v>
      </c>
      <c r="AW173" s="131">
        <v>0</v>
      </c>
      <c r="AX173" s="131">
        <v>0</v>
      </c>
      <c r="AY173" s="131">
        <f>'Прил 12'!Q172</f>
        <v>0</v>
      </c>
      <c r="AZ173" s="131">
        <v>0</v>
      </c>
      <c r="BA173" s="131">
        <v>0</v>
      </c>
      <c r="BB173" s="131">
        <f t="shared" si="88"/>
        <v>0</v>
      </c>
      <c r="BC173" s="131">
        <v>0</v>
      </c>
    </row>
    <row r="175" spans="1:55" x14ac:dyDescent="0.25">
      <c r="C175" s="6" t="s">
        <v>966</v>
      </c>
      <c r="AD175" s="6" t="s">
        <v>967</v>
      </c>
    </row>
    <row r="177" spans="3:30" s="6" customFormat="1" ht="12.75" x14ac:dyDescent="0.2">
      <c r="C177" s="6" t="s">
        <v>43</v>
      </c>
      <c r="AD177" s="6" t="s">
        <v>44</v>
      </c>
    </row>
    <row r="178" spans="3:30" s="6" customFormat="1" ht="12.75" x14ac:dyDescent="0.2"/>
    <row r="179" spans="3:30" s="6" customFormat="1" ht="12.75" x14ac:dyDescent="0.2">
      <c r="C179" s="6" t="str">
        <f>'Прил 15'!F181</f>
        <v>Заместитель генерального директора по логистике и транспорту</v>
      </c>
      <c r="AD179" s="6" t="str">
        <f>'Прил 15'!BA181</f>
        <v>К.Н. Свешников</v>
      </c>
    </row>
    <row r="180" spans="3:30" s="6" customFormat="1" ht="12.75" x14ac:dyDescent="0.2"/>
    <row r="181" spans="3:30" s="6" customFormat="1" ht="12.75" x14ac:dyDescent="0.2">
      <c r="C181" s="6" t="str">
        <f>'Прил 15'!F183</f>
        <v xml:space="preserve">Начальник ОРС </v>
      </c>
      <c r="AD181" s="6" t="str">
        <f>'Прил 15'!BA183</f>
        <v>Ф.М.Валиахметов</v>
      </c>
    </row>
    <row r="182" spans="3:30" s="6" customFormat="1" ht="12.75" x14ac:dyDescent="0.2"/>
    <row r="183" spans="3:30" s="6" customFormat="1" ht="12.75" x14ac:dyDescent="0.2">
      <c r="C183" s="6" t="str">
        <f>'Прил 10'!C182</f>
        <v>Начальник УТЭ</v>
      </c>
      <c r="AD183" s="6" t="str">
        <f>'Прил 10'!O182</f>
        <v>И.Г. Самойлов</v>
      </c>
    </row>
    <row r="185" spans="3:30" s="6" customFormat="1" ht="12.75" x14ac:dyDescent="0.2">
      <c r="C185" s="6" t="s">
        <v>963</v>
      </c>
      <c r="AD185" s="6" t="s">
        <v>964</v>
      </c>
    </row>
  </sheetData>
  <mergeCells count="28">
    <mergeCell ref="W7:AE7"/>
    <mergeCell ref="Y11:AS11"/>
    <mergeCell ref="AO16:AS16"/>
    <mergeCell ref="A14:A17"/>
    <mergeCell ref="B14:B17"/>
    <mergeCell ref="Z9:AA9"/>
    <mergeCell ref="T16:X16"/>
    <mergeCell ref="AJ16:AN16"/>
    <mergeCell ref="AT16:AX16"/>
    <mergeCell ref="C14:C17"/>
    <mergeCell ref="D14:AC14"/>
    <mergeCell ref="AD14:BC14"/>
    <mergeCell ref="E15:AC15"/>
    <mergeCell ref="Y16:AC16"/>
    <mergeCell ref="AD16:AD17"/>
    <mergeCell ref="AE16:AI16"/>
    <mergeCell ref="AY16:BC16"/>
    <mergeCell ref="AE15:BC15"/>
    <mergeCell ref="D16:D17"/>
    <mergeCell ref="E16:I16"/>
    <mergeCell ref="J16:N16"/>
    <mergeCell ref="O16:S16"/>
    <mergeCell ref="W6:AE6"/>
    <mergeCell ref="V4:W4"/>
    <mergeCell ref="X4:Y4"/>
    <mergeCell ref="Z4:AA4"/>
    <mergeCell ref="AW2:BC2"/>
    <mergeCell ref="AW3:BC3"/>
  </mergeCells>
  <phoneticPr fontId="27" type="noConversion"/>
  <pageMargins left="0" right="0" top="0.39370078740157483" bottom="0.15748031496062992" header="0" footer="0"/>
  <pageSetup paperSize="8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184"/>
  <sheetViews>
    <sheetView topLeftCell="A13" zoomScale="85" zoomScaleNormal="85" zoomScaleSheetLayoutView="85" workbookViewId="0">
      <pane xSplit="2" ySplit="5" topLeftCell="J23" activePane="bottomRight" state="frozen"/>
      <selection activeCell="A13" sqref="A13"/>
      <selection pane="topRight" activeCell="C13" sqref="C13"/>
      <selection pane="bottomLeft" activeCell="A18" sqref="A18"/>
      <selection pane="bottomRight" activeCell="R179" sqref="R179"/>
    </sheetView>
  </sheetViews>
  <sheetFormatPr defaultColWidth="9.140625" defaultRowHeight="15.75" x14ac:dyDescent="0.25"/>
  <cols>
    <col min="1" max="1" width="7.28515625" style="1" customWidth="1"/>
    <col min="2" max="2" width="49.28515625" style="1" customWidth="1"/>
    <col min="3" max="3" width="13.140625" style="1" customWidth="1"/>
    <col min="4" max="4" width="10.5703125" style="1" customWidth="1"/>
    <col min="5" max="5" width="10" style="1" customWidth="1"/>
    <col min="6" max="9" width="5.28515625" style="1" hidden="1" customWidth="1"/>
    <col min="10" max="10" width="10.140625" style="1" customWidth="1"/>
    <col min="11" max="11" width="9.140625" style="1" customWidth="1"/>
    <col min="12" max="14" width="5.28515625" style="1" hidden="1" customWidth="1"/>
    <col min="15" max="15" width="2.7109375" style="1" hidden="1" customWidth="1"/>
    <col min="16" max="16" width="8.28515625" style="1" customWidth="1"/>
    <col min="17" max="17" width="8.42578125" style="1" customWidth="1"/>
    <col min="18" max="18" width="8.28515625" style="1" customWidth="1"/>
    <col min="19" max="19" width="8" style="1" customWidth="1"/>
    <col min="20" max="21" width="5.28515625" style="1" hidden="1" customWidth="1"/>
    <col min="22" max="22" width="8.85546875" style="1" customWidth="1"/>
    <col min="23" max="23" width="7.85546875" style="1" customWidth="1"/>
    <col min="24" max="24" width="8.7109375" style="1" customWidth="1"/>
    <col min="25" max="25" width="10.140625" style="1" customWidth="1"/>
    <col min="26" max="27" width="5.28515625" style="1" hidden="1" customWidth="1"/>
    <col min="28" max="29" width="11.28515625" style="1" customWidth="1"/>
    <col min="30" max="33" width="5.28515625" style="1" hidden="1" customWidth="1"/>
    <col min="34" max="34" width="12.7109375" style="1" customWidth="1"/>
    <col min="35" max="35" width="10" style="1" customWidth="1"/>
    <col min="36" max="36" width="11.5703125" style="1" customWidth="1"/>
    <col min="37" max="37" width="12.42578125" style="1" customWidth="1"/>
    <col min="38" max="43" width="5.28515625" style="1" hidden="1" customWidth="1"/>
    <col min="44" max="44" width="15.42578125" style="1" customWidth="1"/>
    <col min="45" max="45" width="12.140625" style="1" customWidth="1"/>
    <col min="46" max="16384" width="9.140625" style="1"/>
  </cols>
  <sheetData>
    <row r="1" spans="1:45" s="6" customFormat="1" ht="13.15" customHeight="1" x14ac:dyDescent="0.2">
      <c r="AJ1" s="337" t="s">
        <v>899</v>
      </c>
      <c r="AK1" s="337"/>
      <c r="AL1" s="337"/>
      <c r="AM1" s="337"/>
      <c r="AN1" s="337"/>
      <c r="AO1" s="337"/>
      <c r="AP1" s="337"/>
      <c r="AQ1" s="337"/>
      <c r="AR1" s="337"/>
      <c r="AS1" s="337"/>
    </row>
    <row r="2" spans="1:45" s="6" customFormat="1" ht="12.75" x14ac:dyDescent="0.2">
      <c r="A2" s="108"/>
      <c r="B2" s="108"/>
      <c r="C2" s="108"/>
      <c r="D2" s="108"/>
      <c r="E2" s="108"/>
      <c r="F2" s="108"/>
      <c r="G2" s="108"/>
      <c r="H2" s="108"/>
      <c r="I2" s="108"/>
      <c r="J2" s="108" t="s">
        <v>900</v>
      </c>
      <c r="K2" s="108"/>
      <c r="M2" s="108"/>
      <c r="N2" s="108"/>
      <c r="O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J2" s="108"/>
      <c r="AK2" s="108"/>
      <c r="AL2" s="108"/>
      <c r="AM2" s="108"/>
      <c r="AN2" s="108"/>
      <c r="AO2" s="108"/>
      <c r="AP2" s="108"/>
      <c r="AQ2" s="108"/>
      <c r="AR2" s="295" t="s">
        <v>121</v>
      </c>
      <c r="AS2" s="295"/>
    </row>
    <row r="3" spans="1:45" s="6" customFormat="1" ht="12.75" x14ac:dyDescent="0.2">
      <c r="S3" s="215" t="s">
        <v>965</v>
      </c>
      <c r="T3" s="7"/>
      <c r="U3" s="223"/>
      <c r="V3" s="224" t="s">
        <v>1011</v>
      </c>
      <c r="AR3" s="295" t="s">
        <v>28</v>
      </c>
      <c r="AS3" s="295"/>
    </row>
    <row r="4" spans="1:45" s="6" customFormat="1" ht="9" customHeight="1" x14ac:dyDescent="0.2"/>
    <row r="5" spans="1:45" s="6" customFormat="1" ht="12.75" x14ac:dyDescent="0.2">
      <c r="R5" s="7" t="s">
        <v>57</v>
      </c>
      <c r="S5" s="338" t="s">
        <v>27</v>
      </c>
      <c r="T5" s="338"/>
      <c r="U5" s="338"/>
      <c r="V5" s="338"/>
      <c r="W5" s="338"/>
      <c r="X5" s="338"/>
      <c r="Y5" s="338"/>
      <c r="Z5" s="108"/>
      <c r="AA5" s="108"/>
      <c r="AB5" s="222"/>
      <c r="AC5" s="222"/>
    </row>
    <row r="6" spans="1:45" s="6" customFormat="1" ht="10.9" hidden="1" customHeight="1" x14ac:dyDescent="0.2">
      <c r="S6" s="288" t="s">
        <v>58</v>
      </c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72"/>
      <c r="AE6" s="72"/>
    </row>
    <row r="7" spans="1:45" s="6" customFormat="1" ht="9" customHeight="1" x14ac:dyDescent="0.2"/>
    <row r="8" spans="1:45" s="6" customFormat="1" ht="12.75" x14ac:dyDescent="0.2">
      <c r="U8" s="7" t="s">
        <v>59</v>
      </c>
      <c r="V8" s="290" t="s">
        <v>968</v>
      </c>
      <c r="W8" s="290"/>
      <c r="X8" s="6" t="s">
        <v>60</v>
      </c>
    </row>
    <row r="9" spans="1:45" s="6" customFormat="1" ht="9" customHeight="1" x14ac:dyDescent="0.2"/>
    <row r="10" spans="1:45" s="6" customFormat="1" ht="13.15" customHeight="1" x14ac:dyDescent="0.2">
      <c r="S10" s="7" t="s">
        <v>61</v>
      </c>
      <c r="T10" s="309" t="s">
        <v>969</v>
      </c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</row>
    <row r="11" spans="1:45" s="6" customFormat="1" ht="12.75" x14ac:dyDescent="0.2">
      <c r="T11" s="96" t="s">
        <v>62</v>
      </c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</row>
    <row r="12" spans="1:45" s="6" customFormat="1" ht="9" customHeight="1" x14ac:dyDescent="0.2">
      <c r="G12" s="72"/>
      <c r="H12" s="72"/>
      <c r="I12" s="72"/>
      <c r="J12" s="72"/>
      <c r="K12" s="72"/>
      <c r="L12" s="72"/>
      <c r="M12" s="72"/>
      <c r="N12" s="72"/>
      <c r="O12" s="72"/>
    </row>
    <row r="13" spans="1:45" s="6" customFormat="1" ht="19.899999999999999" customHeight="1" x14ac:dyDescent="0.2">
      <c r="A13" s="274" t="s">
        <v>65</v>
      </c>
      <c r="B13" s="274" t="s">
        <v>66</v>
      </c>
      <c r="C13" s="274" t="s">
        <v>63</v>
      </c>
      <c r="D13" s="296" t="s">
        <v>1010</v>
      </c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  <c r="V13" s="297"/>
      <c r="W13" s="297"/>
      <c r="X13" s="297"/>
      <c r="Y13" s="297"/>
      <c r="Z13" s="297"/>
      <c r="AA13" s="297"/>
      <c r="AB13" s="297"/>
      <c r="AC13" s="297"/>
      <c r="AD13" s="297"/>
      <c r="AE13" s="297"/>
      <c r="AF13" s="297"/>
      <c r="AG13" s="297"/>
      <c r="AH13" s="297"/>
      <c r="AI13" s="297"/>
      <c r="AJ13" s="297"/>
      <c r="AK13" s="297"/>
      <c r="AL13" s="297"/>
      <c r="AM13" s="297"/>
      <c r="AN13" s="297"/>
      <c r="AO13" s="297"/>
      <c r="AP13" s="297"/>
      <c r="AQ13" s="297"/>
      <c r="AR13" s="297"/>
      <c r="AS13" s="298"/>
    </row>
    <row r="14" spans="1:45" s="6" customFormat="1" ht="106.15" customHeight="1" x14ac:dyDescent="0.2">
      <c r="A14" s="275"/>
      <c r="B14" s="275"/>
      <c r="C14" s="275"/>
      <c r="D14" s="277" t="s">
        <v>961</v>
      </c>
      <c r="E14" s="291"/>
      <c r="F14" s="291"/>
      <c r="G14" s="291"/>
      <c r="H14" s="291"/>
      <c r="I14" s="278"/>
      <c r="J14" s="277" t="s">
        <v>962</v>
      </c>
      <c r="K14" s="291"/>
      <c r="L14" s="291"/>
      <c r="M14" s="291"/>
      <c r="N14" s="291"/>
      <c r="O14" s="278"/>
      <c r="P14" s="277" t="s">
        <v>81</v>
      </c>
      <c r="Q14" s="291"/>
      <c r="R14" s="291"/>
      <c r="S14" s="291"/>
      <c r="T14" s="291"/>
      <c r="U14" s="278"/>
      <c r="V14" s="277" t="s">
        <v>82</v>
      </c>
      <c r="W14" s="291"/>
      <c r="X14" s="291"/>
      <c r="Y14" s="291"/>
      <c r="Z14" s="291"/>
      <c r="AA14" s="278"/>
      <c r="AB14" s="277" t="s">
        <v>30</v>
      </c>
      <c r="AC14" s="291"/>
      <c r="AD14" s="291"/>
      <c r="AE14" s="291"/>
      <c r="AF14" s="291"/>
      <c r="AG14" s="278"/>
      <c r="AH14" s="277" t="s">
        <v>31</v>
      </c>
      <c r="AI14" s="291"/>
      <c r="AJ14" s="291"/>
      <c r="AK14" s="291"/>
      <c r="AL14" s="291"/>
      <c r="AM14" s="278"/>
      <c r="AN14" s="277" t="s">
        <v>83</v>
      </c>
      <c r="AO14" s="291"/>
      <c r="AP14" s="291"/>
      <c r="AQ14" s="291"/>
      <c r="AR14" s="291"/>
      <c r="AS14" s="278"/>
    </row>
    <row r="15" spans="1:45" s="6" customFormat="1" ht="118.9" customHeight="1" x14ac:dyDescent="0.2">
      <c r="A15" s="275"/>
      <c r="B15" s="275"/>
      <c r="C15" s="275"/>
      <c r="D15" s="277" t="s">
        <v>951</v>
      </c>
      <c r="E15" s="278"/>
      <c r="F15" s="339" t="s">
        <v>84</v>
      </c>
      <c r="G15" s="340"/>
      <c r="H15" s="339" t="s">
        <v>85</v>
      </c>
      <c r="I15" s="340"/>
      <c r="J15" s="277" t="s">
        <v>952</v>
      </c>
      <c r="K15" s="278"/>
      <c r="L15" s="339" t="s">
        <v>84</v>
      </c>
      <c r="M15" s="340"/>
      <c r="N15" s="339" t="s">
        <v>85</v>
      </c>
      <c r="O15" s="340"/>
      <c r="P15" s="277" t="s">
        <v>953</v>
      </c>
      <c r="Q15" s="278"/>
      <c r="R15" s="277" t="s">
        <v>954</v>
      </c>
      <c r="S15" s="278"/>
      <c r="T15" s="339" t="s">
        <v>85</v>
      </c>
      <c r="U15" s="340"/>
      <c r="V15" s="277" t="s">
        <v>955</v>
      </c>
      <c r="W15" s="278"/>
      <c r="X15" s="277" t="s">
        <v>956</v>
      </c>
      <c r="Y15" s="278"/>
      <c r="Z15" s="339" t="s">
        <v>85</v>
      </c>
      <c r="AA15" s="340"/>
      <c r="AB15" s="277" t="s">
        <v>957</v>
      </c>
      <c r="AC15" s="278"/>
      <c r="AD15" s="339" t="s">
        <v>84</v>
      </c>
      <c r="AE15" s="340"/>
      <c r="AF15" s="339" t="s">
        <v>85</v>
      </c>
      <c r="AG15" s="340"/>
      <c r="AH15" s="277" t="s">
        <v>958</v>
      </c>
      <c r="AI15" s="278"/>
      <c r="AJ15" s="277" t="s">
        <v>959</v>
      </c>
      <c r="AK15" s="278"/>
      <c r="AL15" s="339" t="s">
        <v>85</v>
      </c>
      <c r="AM15" s="340"/>
      <c r="AN15" s="339"/>
      <c r="AO15" s="340"/>
      <c r="AP15" s="339"/>
      <c r="AQ15" s="340"/>
      <c r="AR15" s="277" t="s">
        <v>960</v>
      </c>
      <c r="AS15" s="278"/>
    </row>
    <row r="16" spans="1:45" s="6" customFormat="1" ht="24" customHeight="1" x14ac:dyDescent="0.2">
      <c r="A16" s="275"/>
      <c r="B16" s="275"/>
      <c r="C16" s="275"/>
      <c r="D16" s="98" t="s">
        <v>45</v>
      </c>
      <c r="E16" s="98" t="s">
        <v>50</v>
      </c>
      <c r="F16" s="98" t="s">
        <v>45</v>
      </c>
      <c r="G16" s="98" t="s">
        <v>50</v>
      </c>
      <c r="H16" s="98" t="s">
        <v>45</v>
      </c>
      <c r="I16" s="98" t="s">
        <v>50</v>
      </c>
      <c r="J16" s="98" t="s">
        <v>45</v>
      </c>
      <c r="K16" s="98" t="s">
        <v>50</v>
      </c>
      <c r="L16" s="98" t="s">
        <v>45</v>
      </c>
      <c r="M16" s="98" t="s">
        <v>50</v>
      </c>
      <c r="N16" s="98" t="s">
        <v>45</v>
      </c>
      <c r="O16" s="98" t="s">
        <v>50</v>
      </c>
      <c r="P16" s="98" t="s">
        <v>45</v>
      </c>
      <c r="Q16" s="98" t="s">
        <v>50</v>
      </c>
      <c r="R16" s="98" t="s">
        <v>45</v>
      </c>
      <c r="S16" s="98" t="s">
        <v>50</v>
      </c>
      <c r="T16" s="98" t="s">
        <v>45</v>
      </c>
      <c r="U16" s="98" t="s">
        <v>50</v>
      </c>
      <c r="V16" s="98" t="s">
        <v>45</v>
      </c>
      <c r="W16" s="98" t="s">
        <v>50</v>
      </c>
      <c r="X16" s="98" t="s">
        <v>45</v>
      </c>
      <c r="Y16" s="98" t="s">
        <v>50</v>
      </c>
      <c r="Z16" s="98" t="s">
        <v>45</v>
      </c>
      <c r="AA16" s="98" t="s">
        <v>50</v>
      </c>
      <c r="AB16" s="98" t="s">
        <v>45</v>
      </c>
      <c r="AC16" s="98" t="s">
        <v>50</v>
      </c>
      <c r="AD16" s="98" t="s">
        <v>45</v>
      </c>
      <c r="AE16" s="98" t="s">
        <v>50</v>
      </c>
      <c r="AF16" s="98" t="s">
        <v>45</v>
      </c>
      <c r="AG16" s="98" t="s">
        <v>50</v>
      </c>
      <c r="AH16" s="98" t="s">
        <v>45</v>
      </c>
      <c r="AI16" s="98" t="s">
        <v>50</v>
      </c>
      <c r="AJ16" s="98" t="s">
        <v>45</v>
      </c>
      <c r="AK16" s="98" t="s">
        <v>50</v>
      </c>
      <c r="AL16" s="98" t="s">
        <v>45</v>
      </c>
      <c r="AM16" s="98" t="s">
        <v>50</v>
      </c>
      <c r="AN16" s="98" t="s">
        <v>45</v>
      </c>
      <c r="AO16" s="98" t="s">
        <v>50</v>
      </c>
      <c r="AP16" s="98" t="s">
        <v>45</v>
      </c>
      <c r="AQ16" s="98" t="s">
        <v>50</v>
      </c>
      <c r="AR16" s="98" t="s">
        <v>45</v>
      </c>
      <c r="AS16" s="98" t="s">
        <v>50</v>
      </c>
    </row>
    <row r="17" spans="1:45" s="6" customFormat="1" ht="12.75" x14ac:dyDescent="0.2">
      <c r="A17" s="102">
        <v>1</v>
      </c>
      <c r="B17" s="102">
        <v>2</v>
      </c>
      <c r="C17" s="102">
        <v>3</v>
      </c>
      <c r="D17" s="102" t="s">
        <v>86</v>
      </c>
      <c r="E17" s="102" t="s">
        <v>87</v>
      </c>
      <c r="F17" s="102" t="s">
        <v>88</v>
      </c>
      <c r="G17" s="102" t="s">
        <v>89</v>
      </c>
      <c r="H17" s="102" t="s">
        <v>90</v>
      </c>
      <c r="I17" s="102" t="s">
        <v>90</v>
      </c>
      <c r="J17" s="102" t="s">
        <v>91</v>
      </c>
      <c r="K17" s="102" t="s">
        <v>92</v>
      </c>
      <c r="L17" s="102" t="s">
        <v>93</v>
      </c>
      <c r="M17" s="102" t="s">
        <v>94</v>
      </c>
      <c r="N17" s="102" t="s">
        <v>95</v>
      </c>
      <c r="O17" s="102" t="s">
        <v>95</v>
      </c>
      <c r="P17" s="102" t="s">
        <v>96</v>
      </c>
      <c r="Q17" s="102" t="s">
        <v>97</v>
      </c>
      <c r="R17" s="102" t="s">
        <v>98</v>
      </c>
      <c r="S17" s="102" t="s">
        <v>99</v>
      </c>
      <c r="T17" s="102" t="s">
        <v>100</v>
      </c>
      <c r="U17" s="102" t="s">
        <v>100</v>
      </c>
      <c r="V17" s="102" t="s">
        <v>101</v>
      </c>
      <c r="W17" s="102" t="s">
        <v>102</v>
      </c>
      <c r="X17" s="102" t="s">
        <v>103</v>
      </c>
      <c r="Y17" s="102" t="s">
        <v>104</v>
      </c>
      <c r="Z17" s="102" t="s">
        <v>105</v>
      </c>
      <c r="AA17" s="102" t="s">
        <v>105</v>
      </c>
      <c r="AB17" s="102" t="s">
        <v>106</v>
      </c>
      <c r="AC17" s="102" t="s">
        <v>107</v>
      </c>
      <c r="AD17" s="102" t="s">
        <v>108</v>
      </c>
      <c r="AE17" s="102" t="s">
        <v>109</v>
      </c>
      <c r="AF17" s="102" t="s">
        <v>110</v>
      </c>
      <c r="AG17" s="102" t="s">
        <v>110</v>
      </c>
      <c r="AH17" s="102" t="s">
        <v>111</v>
      </c>
      <c r="AI17" s="102" t="s">
        <v>112</v>
      </c>
      <c r="AJ17" s="102" t="s">
        <v>113</v>
      </c>
      <c r="AK17" s="102" t="s">
        <v>114</v>
      </c>
      <c r="AL17" s="102" t="s">
        <v>115</v>
      </c>
      <c r="AM17" s="102" t="s">
        <v>115</v>
      </c>
      <c r="AN17" s="102" t="s">
        <v>116</v>
      </c>
      <c r="AO17" s="102" t="s">
        <v>117</v>
      </c>
      <c r="AP17" s="102" t="s">
        <v>118</v>
      </c>
      <c r="AQ17" s="102" t="s">
        <v>119</v>
      </c>
      <c r="AR17" s="102" t="s">
        <v>120</v>
      </c>
      <c r="AS17" s="102" t="s">
        <v>120</v>
      </c>
    </row>
    <row r="18" spans="1:45" s="6" customFormat="1" ht="21.6" customHeight="1" x14ac:dyDescent="0.2">
      <c r="A18" s="97" t="s">
        <v>55</v>
      </c>
      <c r="B18" s="76"/>
      <c r="C18" s="75"/>
      <c r="D18" s="118">
        <f>SUM(D19:D24)</f>
        <v>0</v>
      </c>
      <c r="E18" s="166">
        <f t="shared" ref="E18:AS18" si="0">SUM(E19:E24)</f>
        <v>0</v>
      </c>
      <c r="F18" s="166">
        <f t="shared" si="0"/>
        <v>0</v>
      </c>
      <c r="G18" s="166">
        <f t="shared" si="0"/>
        <v>0</v>
      </c>
      <c r="H18" s="166">
        <f t="shared" si="0"/>
        <v>0</v>
      </c>
      <c r="I18" s="166">
        <f t="shared" si="0"/>
        <v>0</v>
      </c>
      <c r="J18" s="166">
        <f t="shared" si="0"/>
        <v>0</v>
      </c>
      <c r="K18" s="166">
        <f t="shared" si="0"/>
        <v>0</v>
      </c>
      <c r="L18" s="166">
        <f t="shared" si="0"/>
        <v>0</v>
      </c>
      <c r="M18" s="166">
        <f t="shared" si="0"/>
        <v>0</v>
      </c>
      <c r="N18" s="166">
        <f t="shared" si="0"/>
        <v>0</v>
      </c>
      <c r="O18" s="166">
        <f t="shared" si="0"/>
        <v>0</v>
      </c>
      <c r="P18" s="166">
        <f t="shared" si="0"/>
        <v>0</v>
      </c>
      <c r="Q18" s="166">
        <f t="shared" si="0"/>
        <v>0</v>
      </c>
      <c r="R18" s="166">
        <f t="shared" si="0"/>
        <v>0</v>
      </c>
      <c r="S18" s="166">
        <f t="shared" si="0"/>
        <v>0</v>
      </c>
      <c r="T18" s="166">
        <f t="shared" si="0"/>
        <v>0</v>
      </c>
      <c r="U18" s="166">
        <f t="shared" si="0"/>
        <v>0</v>
      </c>
      <c r="V18" s="166">
        <f t="shared" si="0"/>
        <v>0</v>
      </c>
      <c r="W18" s="166">
        <f t="shared" si="0"/>
        <v>0</v>
      </c>
      <c r="X18" s="166">
        <f t="shared" si="0"/>
        <v>0</v>
      </c>
      <c r="Y18" s="166">
        <f t="shared" si="0"/>
        <v>0</v>
      </c>
      <c r="Z18" s="166">
        <f t="shared" si="0"/>
        <v>0</v>
      </c>
      <c r="AA18" s="166">
        <f t="shared" si="0"/>
        <v>0</v>
      </c>
      <c r="AB18" s="166">
        <f t="shared" si="0"/>
        <v>0</v>
      </c>
      <c r="AC18" s="166">
        <f t="shared" si="0"/>
        <v>0</v>
      </c>
      <c r="AD18" s="166">
        <f t="shared" si="0"/>
        <v>0</v>
      </c>
      <c r="AE18" s="166">
        <f t="shared" si="0"/>
        <v>0</v>
      </c>
      <c r="AF18" s="166">
        <f t="shared" si="0"/>
        <v>0</v>
      </c>
      <c r="AG18" s="166">
        <f t="shared" si="0"/>
        <v>0</v>
      </c>
      <c r="AH18" s="166">
        <f t="shared" si="0"/>
        <v>0</v>
      </c>
      <c r="AI18" s="166">
        <f t="shared" si="0"/>
        <v>1.083</v>
      </c>
      <c r="AJ18" s="166">
        <f t="shared" si="0"/>
        <v>0</v>
      </c>
      <c r="AK18" s="166">
        <f t="shared" si="0"/>
        <v>0</v>
      </c>
      <c r="AL18" s="166">
        <f t="shared" si="0"/>
        <v>0</v>
      </c>
      <c r="AM18" s="166">
        <f t="shared" si="0"/>
        <v>0</v>
      </c>
      <c r="AN18" s="166">
        <f t="shared" si="0"/>
        <v>0</v>
      </c>
      <c r="AO18" s="166">
        <f t="shared" si="0"/>
        <v>0</v>
      </c>
      <c r="AP18" s="166">
        <f t="shared" si="0"/>
        <v>0</v>
      </c>
      <c r="AQ18" s="166">
        <f t="shared" si="0"/>
        <v>0</v>
      </c>
      <c r="AR18" s="166">
        <f t="shared" si="0"/>
        <v>0</v>
      </c>
      <c r="AS18" s="166">
        <f t="shared" si="0"/>
        <v>0</v>
      </c>
    </row>
    <row r="19" spans="1:45" s="6" customFormat="1" ht="21.6" customHeight="1" x14ac:dyDescent="0.2">
      <c r="A19" s="77" t="s">
        <v>903</v>
      </c>
      <c r="B19" s="78" t="s">
        <v>904</v>
      </c>
      <c r="C19" s="93" t="s">
        <v>36</v>
      </c>
      <c r="D19" s="131">
        <f>D27</f>
        <v>0</v>
      </c>
      <c r="E19" s="131">
        <f t="shared" ref="E19:R19" si="1">E27</f>
        <v>0</v>
      </c>
      <c r="F19" s="131">
        <f t="shared" si="1"/>
        <v>0</v>
      </c>
      <c r="G19" s="131">
        <f t="shared" si="1"/>
        <v>0</v>
      </c>
      <c r="H19" s="131">
        <f t="shared" si="1"/>
        <v>0</v>
      </c>
      <c r="I19" s="131">
        <f t="shared" si="1"/>
        <v>0</v>
      </c>
      <c r="J19" s="131">
        <f t="shared" si="1"/>
        <v>0</v>
      </c>
      <c r="K19" s="131">
        <f t="shared" si="1"/>
        <v>0</v>
      </c>
      <c r="L19" s="131">
        <f t="shared" si="1"/>
        <v>0</v>
      </c>
      <c r="M19" s="131">
        <f t="shared" si="1"/>
        <v>0</v>
      </c>
      <c r="N19" s="131">
        <f t="shared" si="1"/>
        <v>0</v>
      </c>
      <c r="O19" s="131">
        <f t="shared" si="1"/>
        <v>0</v>
      </c>
      <c r="P19" s="131">
        <f t="shared" si="1"/>
        <v>0</v>
      </c>
      <c r="Q19" s="131">
        <f t="shared" si="1"/>
        <v>0</v>
      </c>
      <c r="R19" s="131">
        <f t="shared" si="1"/>
        <v>0</v>
      </c>
      <c r="S19" s="131">
        <f t="shared" ref="S19:AS19" si="2">S27</f>
        <v>0</v>
      </c>
      <c r="T19" s="131">
        <f t="shared" si="2"/>
        <v>0</v>
      </c>
      <c r="U19" s="131">
        <f t="shared" si="2"/>
        <v>0</v>
      </c>
      <c r="V19" s="131">
        <f t="shared" si="2"/>
        <v>0</v>
      </c>
      <c r="W19" s="131">
        <f t="shared" si="2"/>
        <v>0</v>
      </c>
      <c r="X19" s="131">
        <f t="shared" si="2"/>
        <v>0</v>
      </c>
      <c r="Y19" s="131">
        <f t="shared" si="2"/>
        <v>0</v>
      </c>
      <c r="Z19" s="131">
        <f t="shared" si="2"/>
        <v>0</v>
      </c>
      <c r="AA19" s="131">
        <f t="shared" si="2"/>
        <v>0</v>
      </c>
      <c r="AB19" s="131">
        <f t="shared" si="2"/>
        <v>0</v>
      </c>
      <c r="AC19" s="131">
        <f t="shared" si="2"/>
        <v>0</v>
      </c>
      <c r="AD19" s="131">
        <f t="shared" si="2"/>
        <v>0</v>
      </c>
      <c r="AE19" s="131">
        <f t="shared" si="2"/>
        <v>0</v>
      </c>
      <c r="AF19" s="131">
        <f t="shared" si="2"/>
        <v>0</v>
      </c>
      <c r="AG19" s="131">
        <f t="shared" si="2"/>
        <v>0</v>
      </c>
      <c r="AH19" s="131">
        <f t="shared" si="2"/>
        <v>0</v>
      </c>
      <c r="AI19" s="131">
        <f t="shared" si="2"/>
        <v>0</v>
      </c>
      <c r="AJ19" s="131">
        <f t="shared" si="2"/>
        <v>0</v>
      </c>
      <c r="AK19" s="131">
        <f t="shared" si="2"/>
        <v>0</v>
      </c>
      <c r="AL19" s="131">
        <f t="shared" si="2"/>
        <v>0</v>
      </c>
      <c r="AM19" s="131">
        <f t="shared" si="2"/>
        <v>0</v>
      </c>
      <c r="AN19" s="131">
        <f t="shared" si="2"/>
        <v>0</v>
      </c>
      <c r="AO19" s="131">
        <f t="shared" si="2"/>
        <v>0</v>
      </c>
      <c r="AP19" s="131">
        <f t="shared" si="2"/>
        <v>0</v>
      </c>
      <c r="AQ19" s="131">
        <f t="shared" si="2"/>
        <v>0</v>
      </c>
      <c r="AR19" s="131">
        <f t="shared" si="2"/>
        <v>0</v>
      </c>
      <c r="AS19" s="131">
        <f t="shared" si="2"/>
        <v>0</v>
      </c>
    </row>
    <row r="20" spans="1:45" s="6" customFormat="1" ht="28.9" customHeight="1" x14ac:dyDescent="0.2">
      <c r="A20" s="77" t="s">
        <v>905</v>
      </c>
      <c r="B20" s="78" t="s">
        <v>906</v>
      </c>
      <c r="C20" s="93" t="s">
        <v>36</v>
      </c>
      <c r="D20" s="131">
        <f>D80</f>
        <v>0</v>
      </c>
      <c r="E20" s="131">
        <f t="shared" ref="E20:R20" si="3">E80</f>
        <v>0</v>
      </c>
      <c r="F20" s="131">
        <f t="shared" si="3"/>
        <v>0</v>
      </c>
      <c r="G20" s="131">
        <f t="shared" si="3"/>
        <v>0</v>
      </c>
      <c r="H20" s="131">
        <f t="shared" si="3"/>
        <v>0</v>
      </c>
      <c r="I20" s="131">
        <f t="shared" si="3"/>
        <v>0</v>
      </c>
      <c r="J20" s="131">
        <f t="shared" si="3"/>
        <v>0</v>
      </c>
      <c r="K20" s="131">
        <f t="shared" si="3"/>
        <v>0</v>
      </c>
      <c r="L20" s="131">
        <f t="shared" si="3"/>
        <v>0</v>
      </c>
      <c r="M20" s="131">
        <f t="shared" si="3"/>
        <v>0</v>
      </c>
      <c r="N20" s="131">
        <f t="shared" si="3"/>
        <v>0</v>
      </c>
      <c r="O20" s="131">
        <f t="shared" si="3"/>
        <v>0</v>
      </c>
      <c r="P20" s="131">
        <f t="shared" si="3"/>
        <v>0</v>
      </c>
      <c r="Q20" s="131">
        <f t="shared" si="3"/>
        <v>0</v>
      </c>
      <c r="R20" s="131">
        <f t="shared" si="3"/>
        <v>0</v>
      </c>
      <c r="S20" s="131">
        <f t="shared" ref="S20:AS20" si="4">S80</f>
        <v>0</v>
      </c>
      <c r="T20" s="131">
        <f t="shared" si="4"/>
        <v>0</v>
      </c>
      <c r="U20" s="131">
        <f t="shared" si="4"/>
        <v>0</v>
      </c>
      <c r="V20" s="131">
        <f t="shared" si="4"/>
        <v>0</v>
      </c>
      <c r="W20" s="131">
        <f t="shared" si="4"/>
        <v>0</v>
      </c>
      <c r="X20" s="131">
        <f t="shared" si="4"/>
        <v>0</v>
      </c>
      <c r="Y20" s="131">
        <f t="shared" si="4"/>
        <v>0</v>
      </c>
      <c r="Z20" s="131">
        <f t="shared" si="4"/>
        <v>0</v>
      </c>
      <c r="AA20" s="131">
        <f t="shared" si="4"/>
        <v>0</v>
      </c>
      <c r="AB20" s="131">
        <f t="shared" si="4"/>
        <v>0</v>
      </c>
      <c r="AC20" s="131">
        <f t="shared" si="4"/>
        <v>0</v>
      </c>
      <c r="AD20" s="131">
        <f t="shared" si="4"/>
        <v>0</v>
      </c>
      <c r="AE20" s="131">
        <f t="shared" si="4"/>
        <v>0</v>
      </c>
      <c r="AF20" s="131">
        <f t="shared" si="4"/>
        <v>0</v>
      </c>
      <c r="AG20" s="131">
        <f t="shared" si="4"/>
        <v>0</v>
      </c>
      <c r="AH20" s="131">
        <f t="shared" si="4"/>
        <v>0</v>
      </c>
      <c r="AI20" s="131">
        <f t="shared" si="4"/>
        <v>0</v>
      </c>
      <c r="AJ20" s="131">
        <f t="shared" si="4"/>
        <v>0</v>
      </c>
      <c r="AK20" s="131">
        <f t="shared" si="4"/>
        <v>0</v>
      </c>
      <c r="AL20" s="131">
        <f t="shared" si="4"/>
        <v>0</v>
      </c>
      <c r="AM20" s="131">
        <f t="shared" si="4"/>
        <v>0</v>
      </c>
      <c r="AN20" s="131">
        <f t="shared" si="4"/>
        <v>0</v>
      </c>
      <c r="AO20" s="131">
        <f t="shared" si="4"/>
        <v>0</v>
      </c>
      <c r="AP20" s="131">
        <f t="shared" si="4"/>
        <v>0</v>
      </c>
      <c r="AQ20" s="131">
        <f t="shared" si="4"/>
        <v>0</v>
      </c>
      <c r="AR20" s="131">
        <f t="shared" si="4"/>
        <v>0</v>
      </c>
      <c r="AS20" s="131">
        <f t="shared" si="4"/>
        <v>0</v>
      </c>
    </row>
    <row r="21" spans="1:45" s="6" customFormat="1" ht="40.9" customHeight="1" x14ac:dyDescent="0.2">
      <c r="A21" s="77" t="s">
        <v>907</v>
      </c>
      <c r="B21" s="79" t="s">
        <v>908</v>
      </c>
      <c r="C21" s="93" t="s">
        <v>36</v>
      </c>
      <c r="D21" s="131">
        <f>D146</f>
        <v>0</v>
      </c>
      <c r="E21" s="131">
        <f t="shared" ref="E21:R21" si="5">E146</f>
        <v>0</v>
      </c>
      <c r="F21" s="131">
        <f t="shared" si="5"/>
        <v>0</v>
      </c>
      <c r="G21" s="131">
        <f t="shared" si="5"/>
        <v>0</v>
      </c>
      <c r="H21" s="131">
        <f t="shared" si="5"/>
        <v>0</v>
      </c>
      <c r="I21" s="131">
        <f t="shared" si="5"/>
        <v>0</v>
      </c>
      <c r="J21" s="131">
        <f t="shared" si="5"/>
        <v>0</v>
      </c>
      <c r="K21" s="131">
        <f t="shared" si="5"/>
        <v>0</v>
      </c>
      <c r="L21" s="131">
        <f t="shared" si="5"/>
        <v>0</v>
      </c>
      <c r="M21" s="131">
        <f t="shared" si="5"/>
        <v>0</v>
      </c>
      <c r="N21" s="131">
        <f t="shared" si="5"/>
        <v>0</v>
      </c>
      <c r="O21" s="131">
        <f t="shared" si="5"/>
        <v>0</v>
      </c>
      <c r="P21" s="131">
        <f t="shared" si="5"/>
        <v>0</v>
      </c>
      <c r="Q21" s="131">
        <f t="shared" si="5"/>
        <v>0</v>
      </c>
      <c r="R21" s="131">
        <f t="shared" si="5"/>
        <v>0</v>
      </c>
      <c r="S21" s="131">
        <f t="shared" ref="S21:AS21" si="6">S146</f>
        <v>0</v>
      </c>
      <c r="T21" s="131">
        <f t="shared" si="6"/>
        <v>0</v>
      </c>
      <c r="U21" s="131">
        <f t="shared" si="6"/>
        <v>0</v>
      </c>
      <c r="V21" s="131">
        <f t="shared" si="6"/>
        <v>0</v>
      </c>
      <c r="W21" s="131">
        <f t="shared" si="6"/>
        <v>0</v>
      </c>
      <c r="X21" s="131">
        <f t="shared" si="6"/>
        <v>0</v>
      </c>
      <c r="Y21" s="131">
        <f t="shared" si="6"/>
        <v>0</v>
      </c>
      <c r="Z21" s="131">
        <f t="shared" si="6"/>
        <v>0</v>
      </c>
      <c r="AA21" s="131">
        <f t="shared" si="6"/>
        <v>0</v>
      </c>
      <c r="AB21" s="131">
        <f t="shared" si="6"/>
        <v>0</v>
      </c>
      <c r="AC21" s="131">
        <f t="shared" si="6"/>
        <v>0</v>
      </c>
      <c r="AD21" s="131">
        <f t="shared" si="6"/>
        <v>0</v>
      </c>
      <c r="AE21" s="131">
        <f t="shared" si="6"/>
        <v>0</v>
      </c>
      <c r="AF21" s="131">
        <f t="shared" si="6"/>
        <v>0</v>
      </c>
      <c r="AG21" s="131">
        <f t="shared" si="6"/>
        <v>0</v>
      </c>
      <c r="AH21" s="131">
        <f t="shared" si="6"/>
        <v>0</v>
      </c>
      <c r="AI21" s="131">
        <f t="shared" si="6"/>
        <v>0</v>
      </c>
      <c r="AJ21" s="131">
        <f t="shared" si="6"/>
        <v>0</v>
      </c>
      <c r="AK21" s="131">
        <f t="shared" si="6"/>
        <v>0</v>
      </c>
      <c r="AL21" s="131">
        <f t="shared" si="6"/>
        <v>0</v>
      </c>
      <c r="AM21" s="131">
        <f t="shared" si="6"/>
        <v>0</v>
      </c>
      <c r="AN21" s="131">
        <f t="shared" si="6"/>
        <v>0</v>
      </c>
      <c r="AO21" s="131">
        <f t="shared" si="6"/>
        <v>0</v>
      </c>
      <c r="AP21" s="131">
        <f t="shared" si="6"/>
        <v>0</v>
      </c>
      <c r="AQ21" s="131">
        <f t="shared" si="6"/>
        <v>0</v>
      </c>
      <c r="AR21" s="131">
        <f t="shared" si="6"/>
        <v>0</v>
      </c>
      <c r="AS21" s="131">
        <f t="shared" si="6"/>
        <v>0</v>
      </c>
    </row>
    <row r="22" spans="1:45" s="6" customFormat="1" ht="28.9" customHeight="1" x14ac:dyDescent="0.2">
      <c r="A22" s="77" t="s">
        <v>909</v>
      </c>
      <c r="B22" s="78" t="s">
        <v>910</v>
      </c>
      <c r="C22" s="93" t="s">
        <v>36</v>
      </c>
      <c r="D22" s="131">
        <f>D155</f>
        <v>0</v>
      </c>
      <c r="E22" s="131">
        <f t="shared" ref="E22:R22" si="7">E155</f>
        <v>0</v>
      </c>
      <c r="F22" s="131">
        <f t="shared" si="7"/>
        <v>0</v>
      </c>
      <c r="G22" s="131">
        <f t="shared" si="7"/>
        <v>0</v>
      </c>
      <c r="H22" s="131">
        <f t="shared" si="7"/>
        <v>0</v>
      </c>
      <c r="I22" s="131">
        <f t="shared" si="7"/>
        <v>0</v>
      </c>
      <c r="J22" s="131">
        <f t="shared" si="7"/>
        <v>0</v>
      </c>
      <c r="K22" s="131">
        <f t="shared" si="7"/>
        <v>0</v>
      </c>
      <c r="L22" s="131">
        <f t="shared" si="7"/>
        <v>0</v>
      </c>
      <c r="M22" s="131">
        <f t="shared" si="7"/>
        <v>0</v>
      </c>
      <c r="N22" s="131">
        <f t="shared" si="7"/>
        <v>0</v>
      </c>
      <c r="O22" s="131">
        <f t="shared" si="7"/>
        <v>0</v>
      </c>
      <c r="P22" s="131">
        <f t="shared" si="7"/>
        <v>0</v>
      </c>
      <c r="Q22" s="131">
        <f t="shared" si="7"/>
        <v>0</v>
      </c>
      <c r="R22" s="131">
        <f t="shared" si="7"/>
        <v>0</v>
      </c>
      <c r="S22" s="131">
        <f t="shared" ref="S22:AS22" si="8">S155</f>
        <v>0</v>
      </c>
      <c r="T22" s="131">
        <f t="shared" si="8"/>
        <v>0</v>
      </c>
      <c r="U22" s="131">
        <f t="shared" si="8"/>
        <v>0</v>
      </c>
      <c r="V22" s="131">
        <f t="shared" si="8"/>
        <v>0</v>
      </c>
      <c r="W22" s="131">
        <f t="shared" si="8"/>
        <v>0</v>
      </c>
      <c r="X22" s="131">
        <f t="shared" si="8"/>
        <v>0</v>
      </c>
      <c r="Y22" s="131">
        <f t="shared" si="8"/>
        <v>0</v>
      </c>
      <c r="Z22" s="131">
        <f t="shared" si="8"/>
        <v>0</v>
      </c>
      <c r="AA22" s="131">
        <f t="shared" si="8"/>
        <v>0</v>
      </c>
      <c r="AB22" s="131">
        <f t="shared" si="8"/>
        <v>0</v>
      </c>
      <c r="AC22" s="131">
        <f t="shared" si="8"/>
        <v>0</v>
      </c>
      <c r="AD22" s="131">
        <f t="shared" si="8"/>
        <v>0</v>
      </c>
      <c r="AE22" s="131">
        <f t="shared" si="8"/>
        <v>0</v>
      </c>
      <c r="AF22" s="131">
        <f t="shared" si="8"/>
        <v>0</v>
      </c>
      <c r="AG22" s="131">
        <f t="shared" si="8"/>
        <v>0</v>
      </c>
      <c r="AH22" s="131">
        <f t="shared" si="8"/>
        <v>0</v>
      </c>
      <c r="AI22" s="131">
        <f t="shared" si="8"/>
        <v>0</v>
      </c>
      <c r="AJ22" s="131">
        <f t="shared" si="8"/>
        <v>0</v>
      </c>
      <c r="AK22" s="131">
        <f t="shared" si="8"/>
        <v>0</v>
      </c>
      <c r="AL22" s="131">
        <f t="shared" si="8"/>
        <v>0</v>
      </c>
      <c r="AM22" s="131">
        <f t="shared" si="8"/>
        <v>0</v>
      </c>
      <c r="AN22" s="131">
        <f t="shared" si="8"/>
        <v>0</v>
      </c>
      <c r="AO22" s="131">
        <f t="shared" si="8"/>
        <v>0</v>
      </c>
      <c r="AP22" s="131">
        <f t="shared" si="8"/>
        <v>0</v>
      </c>
      <c r="AQ22" s="131">
        <f t="shared" si="8"/>
        <v>0</v>
      </c>
      <c r="AR22" s="131">
        <f t="shared" si="8"/>
        <v>0</v>
      </c>
      <c r="AS22" s="131">
        <f t="shared" si="8"/>
        <v>0</v>
      </c>
    </row>
    <row r="23" spans="1:45" s="6" customFormat="1" ht="27.6" customHeight="1" x14ac:dyDescent="0.2">
      <c r="A23" s="77" t="s">
        <v>911</v>
      </c>
      <c r="B23" s="78" t="s">
        <v>912</v>
      </c>
      <c r="C23" s="93" t="s">
        <v>36</v>
      </c>
      <c r="D23" s="131">
        <f>D162</f>
        <v>0</v>
      </c>
      <c r="E23" s="131">
        <f t="shared" ref="E23:R23" si="9">E162</f>
        <v>0</v>
      </c>
      <c r="F23" s="131">
        <f t="shared" si="9"/>
        <v>0</v>
      </c>
      <c r="G23" s="131">
        <f t="shared" si="9"/>
        <v>0</v>
      </c>
      <c r="H23" s="131">
        <f t="shared" si="9"/>
        <v>0</v>
      </c>
      <c r="I23" s="131">
        <f t="shared" si="9"/>
        <v>0</v>
      </c>
      <c r="J23" s="131">
        <f t="shared" si="9"/>
        <v>0</v>
      </c>
      <c r="K23" s="131">
        <f t="shared" si="9"/>
        <v>0</v>
      </c>
      <c r="L23" s="131">
        <f t="shared" si="9"/>
        <v>0</v>
      </c>
      <c r="M23" s="131">
        <f t="shared" si="9"/>
        <v>0</v>
      </c>
      <c r="N23" s="131">
        <f t="shared" si="9"/>
        <v>0</v>
      </c>
      <c r="O23" s="131">
        <f t="shared" si="9"/>
        <v>0</v>
      </c>
      <c r="P23" s="131">
        <f t="shared" si="9"/>
        <v>0</v>
      </c>
      <c r="Q23" s="131">
        <f t="shared" si="9"/>
        <v>0</v>
      </c>
      <c r="R23" s="131">
        <f t="shared" si="9"/>
        <v>0</v>
      </c>
      <c r="S23" s="131">
        <f t="shared" ref="S23:AS23" si="10">S162</f>
        <v>0</v>
      </c>
      <c r="T23" s="131">
        <f t="shared" si="10"/>
        <v>0</v>
      </c>
      <c r="U23" s="131">
        <f t="shared" si="10"/>
        <v>0</v>
      </c>
      <c r="V23" s="131">
        <f t="shared" si="10"/>
        <v>0</v>
      </c>
      <c r="W23" s="131">
        <f t="shared" si="10"/>
        <v>0</v>
      </c>
      <c r="X23" s="131">
        <f t="shared" si="10"/>
        <v>0</v>
      </c>
      <c r="Y23" s="131">
        <f t="shared" si="10"/>
        <v>0</v>
      </c>
      <c r="Z23" s="131">
        <f t="shared" si="10"/>
        <v>0</v>
      </c>
      <c r="AA23" s="131">
        <f t="shared" si="10"/>
        <v>0</v>
      </c>
      <c r="AB23" s="131">
        <f t="shared" si="10"/>
        <v>0</v>
      </c>
      <c r="AC23" s="131">
        <f t="shared" si="10"/>
        <v>0</v>
      </c>
      <c r="AD23" s="131">
        <f t="shared" si="10"/>
        <v>0</v>
      </c>
      <c r="AE23" s="131">
        <f t="shared" si="10"/>
        <v>0</v>
      </c>
      <c r="AF23" s="131">
        <f t="shared" si="10"/>
        <v>0</v>
      </c>
      <c r="AG23" s="131">
        <f t="shared" si="10"/>
        <v>0</v>
      </c>
      <c r="AH23" s="131">
        <f t="shared" si="10"/>
        <v>0</v>
      </c>
      <c r="AI23" s="131">
        <f t="shared" si="10"/>
        <v>0</v>
      </c>
      <c r="AJ23" s="131">
        <f t="shared" si="10"/>
        <v>0</v>
      </c>
      <c r="AK23" s="131">
        <f t="shared" si="10"/>
        <v>0</v>
      </c>
      <c r="AL23" s="131">
        <f t="shared" si="10"/>
        <v>0</v>
      </c>
      <c r="AM23" s="131">
        <f t="shared" si="10"/>
        <v>0</v>
      </c>
      <c r="AN23" s="131">
        <f t="shared" si="10"/>
        <v>0</v>
      </c>
      <c r="AO23" s="131">
        <f t="shared" si="10"/>
        <v>0</v>
      </c>
      <c r="AP23" s="131">
        <f t="shared" si="10"/>
        <v>0</v>
      </c>
      <c r="AQ23" s="131">
        <f t="shared" si="10"/>
        <v>0</v>
      </c>
      <c r="AR23" s="131">
        <f t="shared" si="10"/>
        <v>0</v>
      </c>
      <c r="AS23" s="131">
        <f t="shared" si="10"/>
        <v>0</v>
      </c>
    </row>
    <row r="24" spans="1:45" s="6" customFormat="1" ht="22.9" customHeight="1" x14ac:dyDescent="0.2">
      <c r="A24" s="77" t="s">
        <v>913</v>
      </c>
      <c r="B24" s="78" t="s">
        <v>914</v>
      </c>
      <c r="C24" s="93" t="s">
        <v>36</v>
      </c>
      <c r="D24" s="131">
        <f>D166</f>
        <v>0</v>
      </c>
      <c r="E24" s="131">
        <f t="shared" ref="E24:R24" si="11">E166</f>
        <v>0</v>
      </c>
      <c r="F24" s="131">
        <f t="shared" si="11"/>
        <v>0</v>
      </c>
      <c r="G24" s="131">
        <f t="shared" si="11"/>
        <v>0</v>
      </c>
      <c r="H24" s="131">
        <f t="shared" si="11"/>
        <v>0</v>
      </c>
      <c r="I24" s="131">
        <f t="shared" si="11"/>
        <v>0</v>
      </c>
      <c r="J24" s="131">
        <f t="shared" si="11"/>
        <v>0</v>
      </c>
      <c r="K24" s="131">
        <f t="shared" si="11"/>
        <v>0</v>
      </c>
      <c r="L24" s="131">
        <f t="shared" si="11"/>
        <v>0</v>
      </c>
      <c r="M24" s="131">
        <f t="shared" si="11"/>
        <v>0</v>
      </c>
      <c r="N24" s="131">
        <f t="shared" si="11"/>
        <v>0</v>
      </c>
      <c r="O24" s="131">
        <f t="shared" si="11"/>
        <v>0</v>
      </c>
      <c r="P24" s="131">
        <f t="shared" si="11"/>
        <v>0</v>
      </c>
      <c r="Q24" s="131">
        <f t="shared" si="11"/>
        <v>0</v>
      </c>
      <c r="R24" s="131">
        <f t="shared" si="11"/>
        <v>0</v>
      </c>
      <c r="S24" s="131">
        <f t="shared" ref="S24:AS24" si="12">S166</f>
        <v>0</v>
      </c>
      <c r="T24" s="131">
        <f t="shared" si="12"/>
        <v>0</v>
      </c>
      <c r="U24" s="131">
        <f t="shared" si="12"/>
        <v>0</v>
      </c>
      <c r="V24" s="131">
        <f t="shared" si="12"/>
        <v>0</v>
      </c>
      <c r="W24" s="131">
        <f t="shared" si="12"/>
        <v>0</v>
      </c>
      <c r="X24" s="131">
        <f t="shared" si="12"/>
        <v>0</v>
      </c>
      <c r="Y24" s="131">
        <f t="shared" si="12"/>
        <v>0</v>
      </c>
      <c r="Z24" s="131">
        <f t="shared" si="12"/>
        <v>0</v>
      </c>
      <c r="AA24" s="131">
        <f t="shared" si="12"/>
        <v>0</v>
      </c>
      <c r="AB24" s="131">
        <f t="shared" si="12"/>
        <v>0</v>
      </c>
      <c r="AC24" s="131">
        <f t="shared" si="12"/>
        <v>0</v>
      </c>
      <c r="AD24" s="131">
        <f t="shared" si="12"/>
        <v>0</v>
      </c>
      <c r="AE24" s="131">
        <f t="shared" si="12"/>
        <v>0</v>
      </c>
      <c r="AF24" s="131">
        <f t="shared" si="12"/>
        <v>0</v>
      </c>
      <c r="AG24" s="131">
        <f t="shared" si="12"/>
        <v>0</v>
      </c>
      <c r="AH24" s="131">
        <f t="shared" si="12"/>
        <v>0</v>
      </c>
      <c r="AI24" s="131">
        <f t="shared" si="12"/>
        <v>1.083</v>
      </c>
      <c r="AJ24" s="131">
        <f t="shared" si="12"/>
        <v>0</v>
      </c>
      <c r="AK24" s="131">
        <f t="shared" si="12"/>
        <v>0</v>
      </c>
      <c r="AL24" s="131">
        <f t="shared" si="12"/>
        <v>0</v>
      </c>
      <c r="AM24" s="131">
        <f t="shared" si="12"/>
        <v>0</v>
      </c>
      <c r="AN24" s="131">
        <f t="shared" si="12"/>
        <v>0</v>
      </c>
      <c r="AO24" s="131">
        <f t="shared" si="12"/>
        <v>0</v>
      </c>
      <c r="AP24" s="131">
        <f t="shared" si="12"/>
        <v>0</v>
      </c>
      <c r="AQ24" s="131">
        <f t="shared" si="12"/>
        <v>0</v>
      </c>
      <c r="AR24" s="131">
        <f t="shared" si="12"/>
        <v>0</v>
      </c>
      <c r="AS24" s="131">
        <f t="shared" si="12"/>
        <v>0</v>
      </c>
    </row>
    <row r="25" spans="1:45" s="6" customFormat="1" ht="7.9" customHeight="1" x14ac:dyDescent="0.2">
      <c r="A25" s="77"/>
      <c r="B25" s="78"/>
      <c r="C25" s="95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</row>
    <row r="26" spans="1:45" s="6" customFormat="1" ht="12.75" x14ac:dyDescent="0.2">
      <c r="A26" s="77" t="s">
        <v>915</v>
      </c>
      <c r="B26" s="78" t="s">
        <v>916</v>
      </c>
      <c r="C26" s="95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</row>
    <row r="27" spans="1:45" s="6" customFormat="1" ht="21" hidden="1" customHeight="1" x14ac:dyDescent="0.2">
      <c r="A27" s="183" t="s">
        <v>133</v>
      </c>
      <c r="B27" s="184" t="s">
        <v>949</v>
      </c>
      <c r="C27" s="185" t="s">
        <v>36</v>
      </c>
      <c r="D27" s="196">
        <v>0</v>
      </c>
      <c r="E27" s="196">
        <v>0</v>
      </c>
      <c r="F27" s="196">
        <v>0</v>
      </c>
      <c r="G27" s="196">
        <v>0</v>
      </c>
      <c r="H27" s="196">
        <v>0</v>
      </c>
      <c r="I27" s="196">
        <v>0</v>
      </c>
      <c r="J27" s="196">
        <v>0</v>
      </c>
      <c r="K27" s="196">
        <v>0</v>
      </c>
      <c r="L27" s="196">
        <v>0</v>
      </c>
      <c r="M27" s="196">
        <v>0</v>
      </c>
      <c r="N27" s="196">
        <v>0</v>
      </c>
      <c r="O27" s="196">
        <v>0</v>
      </c>
      <c r="P27" s="196">
        <v>0</v>
      </c>
      <c r="Q27" s="196">
        <v>0</v>
      </c>
      <c r="R27" s="196">
        <v>0</v>
      </c>
      <c r="S27" s="196">
        <v>0</v>
      </c>
      <c r="T27" s="196">
        <v>0</v>
      </c>
      <c r="U27" s="196">
        <v>0</v>
      </c>
      <c r="V27" s="196">
        <v>0</v>
      </c>
      <c r="W27" s="196">
        <v>0</v>
      </c>
      <c r="X27" s="196">
        <v>0</v>
      </c>
      <c r="Y27" s="196">
        <v>0</v>
      </c>
      <c r="Z27" s="196">
        <v>0</v>
      </c>
      <c r="AA27" s="196">
        <v>0</v>
      </c>
      <c r="AB27" s="196">
        <v>0</v>
      </c>
      <c r="AC27" s="196">
        <v>0</v>
      </c>
      <c r="AD27" s="196">
        <v>0</v>
      </c>
      <c r="AE27" s="196">
        <v>0</v>
      </c>
      <c r="AF27" s="196">
        <v>0</v>
      </c>
      <c r="AG27" s="196">
        <v>0</v>
      </c>
      <c r="AH27" s="196">
        <v>0</v>
      </c>
      <c r="AI27" s="196">
        <v>0</v>
      </c>
      <c r="AJ27" s="196">
        <v>0</v>
      </c>
      <c r="AK27" s="196">
        <v>0</v>
      </c>
      <c r="AL27" s="196">
        <v>0</v>
      </c>
      <c r="AM27" s="196">
        <v>0</v>
      </c>
      <c r="AN27" s="196">
        <v>0</v>
      </c>
      <c r="AO27" s="196">
        <v>0</v>
      </c>
      <c r="AP27" s="196">
        <v>0</v>
      </c>
      <c r="AQ27" s="196">
        <v>0</v>
      </c>
      <c r="AR27" s="196">
        <v>0</v>
      </c>
      <c r="AS27" s="196">
        <v>0</v>
      </c>
    </row>
    <row r="28" spans="1:45" s="6" customFormat="1" ht="25.5" hidden="1" x14ac:dyDescent="0.2">
      <c r="A28" s="77" t="s">
        <v>136</v>
      </c>
      <c r="B28" s="78" t="s">
        <v>918</v>
      </c>
      <c r="C28" s="93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</row>
    <row r="29" spans="1:45" s="6" customFormat="1" ht="38.25" hidden="1" x14ac:dyDescent="0.2">
      <c r="A29" s="77" t="s">
        <v>676</v>
      </c>
      <c r="B29" s="78" t="s">
        <v>919</v>
      </c>
      <c r="C29" s="93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</row>
    <row r="30" spans="1:45" s="6" customFormat="1" ht="38.25" hidden="1" x14ac:dyDescent="0.2">
      <c r="A30" s="77" t="s">
        <v>681</v>
      </c>
      <c r="B30" s="78" t="s">
        <v>920</v>
      </c>
      <c r="C30" s="93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</row>
    <row r="31" spans="1:45" s="6" customFormat="1" ht="38.25" hidden="1" x14ac:dyDescent="0.2">
      <c r="A31" s="77" t="s">
        <v>683</v>
      </c>
      <c r="B31" s="78" t="s">
        <v>921</v>
      </c>
      <c r="C31" s="93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</row>
    <row r="32" spans="1:45" s="6" customFormat="1" ht="12.75" hidden="1" x14ac:dyDescent="0.2">
      <c r="A32" s="77" t="s">
        <v>683</v>
      </c>
      <c r="B32" s="80" t="s">
        <v>922</v>
      </c>
      <c r="C32" s="93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</row>
    <row r="33" spans="1:45" s="6" customFormat="1" ht="12.75" hidden="1" x14ac:dyDescent="0.2">
      <c r="A33" s="77" t="s">
        <v>683</v>
      </c>
      <c r="B33" s="80" t="s">
        <v>922</v>
      </c>
      <c r="C33" s="93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</row>
    <row r="34" spans="1:45" s="6" customFormat="1" ht="12.75" hidden="1" x14ac:dyDescent="0.2">
      <c r="A34" s="77" t="s">
        <v>85</v>
      </c>
      <c r="B34" s="78" t="s">
        <v>85</v>
      </c>
      <c r="C34" s="93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</row>
    <row r="35" spans="1:45" s="6" customFormat="1" ht="25.5" hidden="1" x14ac:dyDescent="0.2">
      <c r="A35" s="77" t="s">
        <v>138</v>
      </c>
      <c r="B35" s="78" t="s">
        <v>923</v>
      </c>
      <c r="C35" s="93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</row>
    <row r="36" spans="1:45" s="6" customFormat="1" ht="38.25" hidden="1" x14ac:dyDescent="0.2">
      <c r="A36" s="77" t="s">
        <v>704</v>
      </c>
      <c r="B36" s="78" t="s">
        <v>924</v>
      </c>
      <c r="C36" s="93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</row>
    <row r="37" spans="1:45" s="6" customFormat="1" ht="12.75" hidden="1" x14ac:dyDescent="0.2">
      <c r="A37" s="77" t="s">
        <v>704</v>
      </c>
      <c r="B37" s="80" t="s">
        <v>922</v>
      </c>
      <c r="C37" s="93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</row>
    <row r="38" spans="1:45" s="6" customFormat="1" ht="12.75" hidden="1" x14ac:dyDescent="0.2">
      <c r="A38" s="77" t="s">
        <v>704</v>
      </c>
      <c r="B38" s="80" t="s">
        <v>922</v>
      </c>
      <c r="C38" s="93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</row>
    <row r="39" spans="1:45" s="6" customFormat="1" ht="12.75" hidden="1" x14ac:dyDescent="0.2">
      <c r="A39" s="77" t="s">
        <v>85</v>
      </c>
      <c r="B39" s="78" t="s">
        <v>85</v>
      </c>
      <c r="C39" s="93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</row>
    <row r="40" spans="1:45" s="6" customFormat="1" ht="25.5" hidden="1" x14ac:dyDescent="0.2">
      <c r="A40" s="77" t="s">
        <v>705</v>
      </c>
      <c r="B40" s="78" t="s">
        <v>925</v>
      </c>
      <c r="C40" s="93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</row>
    <row r="41" spans="1:45" s="6" customFormat="1" ht="12.75" hidden="1" x14ac:dyDescent="0.2">
      <c r="A41" s="77" t="s">
        <v>705</v>
      </c>
      <c r="B41" s="80" t="s">
        <v>922</v>
      </c>
      <c r="C41" s="93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</row>
    <row r="42" spans="1:45" s="6" customFormat="1" ht="12.75" hidden="1" x14ac:dyDescent="0.2">
      <c r="A42" s="77" t="s">
        <v>705</v>
      </c>
      <c r="B42" s="80" t="s">
        <v>922</v>
      </c>
      <c r="C42" s="93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</row>
    <row r="43" spans="1:45" s="6" customFormat="1" ht="12.75" hidden="1" x14ac:dyDescent="0.2">
      <c r="A43" s="77" t="s">
        <v>85</v>
      </c>
      <c r="B43" s="78" t="s">
        <v>85</v>
      </c>
      <c r="C43" s="93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</row>
    <row r="44" spans="1:45" s="6" customFormat="1" ht="25.5" hidden="1" x14ac:dyDescent="0.2">
      <c r="A44" s="77" t="s">
        <v>140</v>
      </c>
      <c r="B44" s="78" t="s">
        <v>926</v>
      </c>
      <c r="C44" s="93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</row>
    <row r="45" spans="1:45" s="6" customFormat="1" ht="25.5" hidden="1" x14ac:dyDescent="0.2">
      <c r="A45" s="77" t="s">
        <v>927</v>
      </c>
      <c r="B45" s="78" t="s">
        <v>928</v>
      </c>
      <c r="C45" s="93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</row>
    <row r="46" spans="1:45" s="6" customFormat="1" ht="63.75" hidden="1" x14ac:dyDescent="0.2">
      <c r="A46" s="77" t="s">
        <v>927</v>
      </c>
      <c r="B46" s="78" t="s">
        <v>929</v>
      </c>
      <c r="C46" s="93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</row>
    <row r="47" spans="1:45" s="6" customFormat="1" ht="12.75" hidden="1" x14ac:dyDescent="0.2">
      <c r="A47" s="77" t="s">
        <v>927</v>
      </c>
      <c r="B47" s="80" t="s">
        <v>922</v>
      </c>
      <c r="C47" s="93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</row>
    <row r="48" spans="1:45" s="6" customFormat="1" ht="12.75" hidden="1" x14ac:dyDescent="0.2">
      <c r="A48" s="77" t="s">
        <v>927</v>
      </c>
      <c r="B48" s="80" t="s">
        <v>922</v>
      </c>
      <c r="C48" s="93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</row>
    <row r="49" spans="1:45" s="6" customFormat="1" ht="12.75" hidden="1" x14ac:dyDescent="0.2">
      <c r="A49" s="77" t="s">
        <v>85</v>
      </c>
      <c r="B49" s="78" t="s">
        <v>85</v>
      </c>
      <c r="C49" s="93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</row>
    <row r="50" spans="1:45" s="6" customFormat="1" ht="51" hidden="1" x14ac:dyDescent="0.2">
      <c r="A50" s="77" t="s">
        <v>927</v>
      </c>
      <c r="B50" s="78" t="s">
        <v>930</v>
      </c>
      <c r="C50" s="93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</row>
    <row r="51" spans="1:45" s="6" customFormat="1" ht="12.75" hidden="1" x14ac:dyDescent="0.2">
      <c r="A51" s="77" t="s">
        <v>927</v>
      </c>
      <c r="B51" s="80" t="s">
        <v>922</v>
      </c>
      <c r="C51" s="93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</row>
    <row r="52" spans="1:45" s="6" customFormat="1" ht="12.75" hidden="1" x14ac:dyDescent="0.2">
      <c r="A52" s="77" t="s">
        <v>927</v>
      </c>
      <c r="B52" s="80" t="s">
        <v>922</v>
      </c>
      <c r="C52" s="93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</row>
    <row r="53" spans="1:45" s="6" customFormat="1" ht="12.75" hidden="1" x14ac:dyDescent="0.2">
      <c r="A53" s="77" t="s">
        <v>85</v>
      </c>
      <c r="B53" s="78" t="s">
        <v>85</v>
      </c>
      <c r="C53" s="93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</row>
    <row r="54" spans="1:45" s="6" customFormat="1" ht="63.75" hidden="1" x14ac:dyDescent="0.2">
      <c r="A54" s="77" t="s">
        <v>927</v>
      </c>
      <c r="B54" s="78" t="s">
        <v>931</v>
      </c>
      <c r="C54" s="93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</row>
    <row r="55" spans="1:45" s="6" customFormat="1" ht="12.75" hidden="1" x14ac:dyDescent="0.2">
      <c r="A55" s="77" t="s">
        <v>927</v>
      </c>
      <c r="B55" s="80" t="s">
        <v>922</v>
      </c>
      <c r="C55" s="93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</row>
    <row r="56" spans="1:45" s="6" customFormat="1" ht="12.75" hidden="1" x14ac:dyDescent="0.2">
      <c r="A56" s="77" t="s">
        <v>927</v>
      </c>
      <c r="B56" s="80" t="s">
        <v>922</v>
      </c>
      <c r="C56" s="93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</row>
    <row r="57" spans="1:45" s="6" customFormat="1" ht="12.75" hidden="1" x14ac:dyDescent="0.2">
      <c r="A57" s="77" t="s">
        <v>85</v>
      </c>
      <c r="B57" s="78" t="s">
        <v>85</v>
      </c>
      <c r="C57" s="93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</row>
    <row r="58" spans="1:45" s="6" customFormat="1" ht="25.5" hidden="1" x14ac:dyDescent="0.2">
      <c r="A58" s="77" t="s">
        <v>932</v>
      </c>
      <c r="B58" s="78" t="s">
        <v>928</v>
      </c>
      <c r="C58" s="93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</row>
    <row r="59" spans="1:45" s="6" customFormat="1" ht="63.75" hidden="1" x14ac:dyDescent="0.2">
      <c r="A59" s="77" t="s">
        <v>932</v>
      </c>
      <c r="B59" s="78" t="s">
        <v>929</v>
      </c>
      <c r="C59" s="93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</row>
    <row r="60" spans="1:45" s="6" customFormat="1" ht="12.75" hidden="1" x14ac:dyDescent="0.2">
      <c r="A60" s="77" t="s">
        <v>932</v>
      </c>
      <c r="B60" s="80" t="s">
        <v>922</v>
      </c>
      <c r="C60" s="93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</row>
    <row r="61" spans="1:45" s="6" customFormat="1" ht="12.75" hidden="1" x14ac:dyDescent="0.2">
      <c r="A61" s="77" t="s">
        <v>932</v>
      </c>
      <c r="B61" s="80" t="s">
        <v>922</v>
      </c>
      <c r="C61" s="93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</row>
    <row r="62" spans="1:45" s="6" customFormat="1" ht="12.75" hidden="1" x14ac:dyDescent="0.2">
      <c r="A62" s="77" t="s">
        <v>85</v>
      </c>
      <c r="B62" s="78" t="s">
        <v>85</v>
      </c>
      <c r="C62" s="93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</row>
    <row r="63" spans="1:45" s="6" customFormat="1" ht="51" hidden="1" x14ac:dyDescent="0.2">
      <c r="A63" s="77" t="s">
        <v>932</v>
      </c>
      <c r="B63" s="78" t="s">
        <v>930</v>
      </c>
      <c r="C63" s="93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</row>
    <row r="64" spans="1:45" s="6" customFormat="1" ht="12.75" hidden="1" x14ac:dyDescent="0.2">
      <c r="A64" s="77" t="s">
        <v>932</v>
      </c>
      <c r="B64" s="80" t="s">
        <v>922</v>
      </c>
      <c r="C64" s="93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</row>
    <row r="65" spans="1:45" s="6" customFormat="1" ht="12.75" hidden="1" x14ac:dyDescent="0.2">
      <c r="A65" s="77" t="s">
        <v>932</v>
      </c>
      <c r="B65" s="80" t="s">
        <v>922</v>
      </c>
      <c r="C65" s="93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</row>
    <row r="66" spans="1:45" s="6" customFormat="1" ht="12.75" hidden="1" x14ac:dyDescent="0.2">
      <c r="A66" s="77" t="s">
        <v>85</v>
      </c>
      <c r="B66" s="78" t="s">
        <v>85</v>
      </c>
      <c r="C66" s="93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</row>
    <row r="67" spans="1:45" s="6" customFormat="1" ht="63.75" hidden="1" x14ac:dyDescent="0.2">
      <c r="A67" s="77" t="s">
        <v>932</v>
      </c>
      <c r="B67" s="78" t="s">
        <v>933</v>
      </c>
      <c r="C67" s="93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</row>
    <row r="68" spans="1:45" s="6" customFormat="1" ht="12.75" hidden="1" x14ac:dyDescent="0.2">
      <c r="A68" s="77" t="s">
        <v>932</v>
      </c>
      <c r="B68" s="80" t="s">
        <v>922</v>
      </c>
      <c r="C68" s="93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</row>
    <row r="69" spans="1:45" s="6" customFormat="1" ht="12.75" hidden="1" x14ac:dyDescent="0.2">
      <c r="A69" s="77" t="s">
        <v>932</v>
      </c>
      <c r="B69" s="80" t="s">
        <v>922</v>
      </c>
      <c r="C69" s="93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</row>
    <row r="70" spans="1:45" s="6" customFormat="1" ht="12.75" hidden="1" x14ac:dyDescent="0.2">
      <c r="A70" s="77" t="s">
        <v>85</v>
      </c>
      <c r="B70" s="78" t="s">
        <v>85</v>
      </c>
      <c r="C70" s="93"/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</row>
    <row r="71" spans="1:45" s="6" customFormat="1" ht="51" hidden="1" x14ac:dyDescent="0.2">
      <c r="A71" s="77" t="s">
        <v>934</v>
      </c>
      <c r="B71" s="78" t="s">
        <v>935</v>
      </c>
      <c r="C71" s="93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</row>
    <row r="72" spans="1:45" s="6" customFormat="1" ht="38.25" hidden="1" x14ac:dyDescent="0.2">
      <c r="A72" s="77" t="s">
        <v>936</v>
      </c>
      <c r="B72" s="78" t="s">
        <v>937</v>
      </c>
      <c r="C72" s="93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</row>
    <row r="73" spans="1:45" s="6" customFormat="1" ht="12.75" hidden="1" x14ac:dyDescent="0.2">
      <c r="A73" s="77" t="s">
        <v>936</v>
      </c>
      <c r="B73" s="80" t="s">
        <v>922</v>
      </c>
      <c r="C73" s="93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</row>
    <row r="74" spans="1:45" s="6" customFormat="1" ht="12.75" hidden="1" x14ac:dyDescent="0.2">
      <c r="A74" s="77" t="s">
        <v>936</v>
      </c>
      <c r="B74" s="80" t="s">
        <v>922</v>
      </c>
      <c r="C74" s="93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</row>
    <row r="75" spans="1:45" s="6" customFormat="1" ht="12.75" hidden="1" x14ac:dyDescent="0.2">
      <c r="A75" s="77" t="s">
        <v>85</v>
      </c>
      <c r="B75" s="78" t="s">
        <v>85</v>
      </c>
      <c r="C75" s="93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</row>
    <row r="76" spans="1:45" s="6" customFormat="1" ht="51" hidden="1" x14ac:dyDescent="0.2">
      <c r="A76" s="77" t="s">
        <v>938</v>
      </c>
      <c r="B76" s="78" t="s">
        <v>939</v>
      </c>
      <c r="C76" s="93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</row>
    <row r="77" spans="1:45" s="6" customFormat="1" ht="12.75" hidden="1" x14ac:dyDescent="0.2">
      <c r="A77" s="77" t="s">
        <v>938</v>
      </c>
      <c r="B77" s="80" t="s">
        <v>922</v>
      </c>
      <c r="C77" s="93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</row>
    <row r="78" spans="1:45" s="6" customFormat="1" ht="12.75" hidden="1" x14ac:dyDescent="0.2">
      <c r="A78" s="77" t="s">
        <v>938</v>
      </c>
      <c r="B78" s="80" t="s">
        <v>922</v>
      </c>
      <c r="C78" s="93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</row>
    <row r="79" spans="1:45" s="6" customFormat="1" ht="12.75" hidden="1" x14ac:dyDescent="0.2">
      <c r="A79" s="77" t="s">
        <v>85</v>
      </c>
      <c r="B79" s="78" t="s">
        <v>85</v>
      </c>
      <c r="C79" s="93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</row>
    <row r="80" spans="1:45" s="6" customFormat="1" ht="27.6" customHeight="1" x14ac:dyDescent="0.2">
      <c r="A80" s="188" t="s">
        <v>142</v>
      </c>
      <c r="B80" s="184" t="s">
        <v>940</v>
      </c>
      <c r="C80" s="185" t="s">
        <v>36</v>
      </c>
      <c r="D80" s="193">
        <f>D81+D90+D104+D137</f>
        <v>0</v>
      </c>
      <c r="E80" s="193">
        <f t="shared" ref="E80:R80" si="13">E81+E90+E104+E137</f>
        <v>0</v>
      </c>
      <c r="F80" s="193">
        <f t="shared" si="13"/>
        <v>0</v>
      </c>
      <c r="G80" s="193">
        <f t="shared" si="13"/>
        <v>0</v>
      </c>
      <c r="H80" s="193">
        <f t="shared" si="13"/>
        <v>0</v>
      </c>
      <c r="I80" s="193">
        <f t="shared" si="13"/>
        <v>0</v>
      </c>
      <c r="J80" s="193">
        <f t="shared" si="13"/>
        <v>0</v>
      </c>
      <c r="K80" s="193">
        <f t="shared" si="13"/>
        <v>0</v>
      </c>
      <c r="L80" s="193">
        <f t="shared" si="13"/>
        <v>0</v>
      </c>
      <c r="M80" s="193">
        <f t="shared" si="13"/>
        <v>0</v>
      </c>
      <c r="N80" s="193">
        <f t="shared" si="13"/>
        <v>0</v>
      </c>
      <c r="O80" s="193">
        <f t="shared" si="13"/>
        <v>0</v>
      </c>
      <c r="P80" s="193">
        <f t="shared" si="13"/>
        <v>0</v>
      </c>
      <c r="Q80" s="193">
        <f t="shared" si="13"/>
        <v>0</v>
      </c>
      <c r="R80" s="193">
        <f t="shared" si="13"/>
        <v>0</v>
      </c>
      <c r="S80" s="193">
        <f t="shared" ref="S80:AS80" si="14">S81+S90+S104+S137</f>
        <v>0</v>
      </c>
      <c r="T80" s="193">
        <f t="shared" si="14"/>
        <v>0</v>
      </c>
      <c r="U80" s="193">
        <f t="shared" si="14"/>
        <v>0</v>
      </c>
      <c r="V80" s="193">
        <f t="shared" si="14"/>
        <v>0</v>
      </c>
      <c r="W80" s="193">
        <f t="shared" si="14"/>
        <v>0</v>
      </c>
      <c r="X80" s="193">
        <f t="shared" si="14"/>
        <v>0</v>
      </c>
      <c r="Y80" s="193">
        <f t="shared" si="14"/>
        <v>0</v>
      </c>
      <c r="Z80" s="193">
        <f t="shared" si="14"/>
        <v>0</v>
      </c>
      <c r="AA80" s="193">
        <f t="shared" si="14"/>
        <v>0</v>
      </c>
      <c r="AB80" s="193">
        <f t="shared" si="14"/>
        <v>0</v>
      </c>
      <c r="AC80" s="193">
        <f t="shared" si="14"/>
        <v>0</v>
      </c>
      <c r="AD80" s="193">
        <f t="shared" si="14"/>
        <v>0</v>
      </c>
      <c r="AE80" s="193">
        <f t="shared" si="14"/>
        <v>0</v>
      </c>
      <c r="AF80" s="193">
        <f t="shared" si="14"/>
        <v>0</v>
      </c>
      <c r="AG80" s="193">
        <f t="shared" si="14"/>
        <v>0</v>
      </c>
      <c r="AH80" s="193">
        <f t="shared" si="14"/>
        <v>0</v>
      </c>
      <c r="AI80" s="193">
        <f t="shared" si="14"/>
        <v>0</v>
      </c>
      <c r="AJ80" s="193">
        <f t="shared" si="14"/>
        <v>0</v>
      </c>
      <c r="AK80" s="193">
        <f t="shared" si="14"/>
        <v>0</v>
      </c>
      <c r="AL80" s="193">
        <f t="shared" si="14"/>
        <v>0</v>
      </c>
      <c r="AM80" s="193">
        <f t="shared" si="14"/>
        <v>0</v>
      </c>
      <c r="AN80" s="193">
        <f t="shared" si="14"/>
        <v>0</v>
      </c>
      <c r="AO80" s="193">
        <f t="shared" si="14"/>
        <v>0</v>
      </c>
      <c r="AP80" s="193">
        <f t="shared" si="14"/>
        <v>0</v>
      </c>
      <c r="AQ80" s="193">
        <f t="shared" si="14"/>
        <v>0</v>
      </c>
      <c r="AR80" s="193">
        <f t="shared" si="14"/>
        <v>0</v>
      </c>
      <c r="AS80" s="193">
        <f t="shared" si="14"/>
        <v>0</v>
      </c>
    </row>
    <row r="81" spans="1:45" s="6" customFormat="1" ht="43.15" hidden="1" customHeight="1" x14ac:dyDescent="0.2">
      <c r="A81" s="81" t="s">
        <v>709</v>
      </c>
      <c r="B81" s="82" t="s">
        <v>941</v>
      </c>
      <c r="C81" s="174" t="s">
        <v>36</v>
      </c>
      <c r="D81" s="169">
        <f>D82+D86</f>
        <v>0</v>
      </c>
      <c r="E81" s="169">
        <f t="shared" ref="E81:R81" si="15">E82+E86</f>
        <v>0</v>
      </c>
      <c r="F81" s="169">
        <f t="shared" si="15"/>
        <v>0</v>
      </c>
      <c r="G81" s="169">
        <f t="shared" si="15"/>
        <v>0</v>
      </c>
      <c r="H81" s="169">
        <f t="shared" si="15"/>
        <v>0</v>
      </c>
      <c r="I81" s="169">
        <f t="shared" si="15"/>
        <v>0</v>
      </c>
      <c r="J81" s="169">
        <f t="shared" si="15"/>
        <v>0</v>
      </c>
      <c r="K81" s="169">
        <f t="shared" si="15"/>
        <v>0</v>
      </c>
      <c r="L81" s="169">
        <f t="shared" si="15"/>
        <v>0</v>
      </c>
      <c r="M81" s="169">
        <f t="shared" si="15"/>
        <v>0</v>
      </c>
      <c r="N81" s="169">
        <f t="shared" si="15"/>
        <v>0</v>
      </c>
      <c r="O81" s="169">
        <f t="shared" si="15"/>
        <v>0</v>
      </c>
      <c r="P81" s="169">
        <f t="shared" si="15"/>
        <v>0</v>
      </c>
      <c r="Q81" s="169">
        <f t="shared" si="15"/>
        <v>0</v>
      </c>
      <c r="R81" s="169">
        <f t="shared" si="15"/>
        <v>0</v>
      </c>
      <c r="S81" s="169">
        <f t="shared" ref="S81:AS81" si="16">S82+S86</f>
        <v>0</v>
      </c>
      <c r="T81" s="169">
        <f t="shared" si="16"/>
        <v>0</v>
      </c>
      <c r="U81" s="169">
        <f t="shared" si="16"/>
        <v>0</v>
      </c>
      <c r="V81" s="169">
        <f t="shared" si="16"/>
        <v>0</v>
      </c>
      <c r="W81" s="169">
        <f t="shared" si="16"/>
        <v>0</v>
      </c>
      <c r="X81" s="169">
        <f t="shared" si="16"/>
        <v>0</v>
      </c>
      <c r="Y81" s="169">
        <f t="shared" si="16"/>
        <v>0</v>
      </c>
      <c r="Z81" s="169">
        <f t="shared" si="16"/>
        <v>0</v>
      </c>
      <c r="AA81" s="169">
        <f t="shared" si="16"/>
        <v>0</v>
      </c>
      <c r="AB81" s="169">
        <f t="shared" si="16"/>
        <v>0</v>
      </c>
      <c r="AC81" s="169">
        <f t="shared" si="16"/>
        <v>0</v>
      </c>
      <c r="AD81" s="169">
        <f t="shared" si="16"/>
        <v>0</v>
      </c>
      <c r="AE81" s="169">
        <f t="shared" si="16"/>
        <v>0</v>
      </c>
      <c r="AF81" s="169">
        <f t="shared" si="16"/>
        <v>0</v>
      </c>
      <c r="AG81" s="169">
        <f t="shared" si="16"/>
        <v>0</v>
      </c>
      <c r="AH81" s="169">
        <f t="shared" si="16"/>
        <v>0</v>
      </c>
      <c r="AI81" s="169">
        <f t="shared" si="16"/>
        <v>0</v>
      </c>
      <c r="AJ81" s="169">
        <f t="shared" si="16"/>
        <v>0</v>
      </c>
      <c r="AK81" s="169">
        <f t="shared" si="16"/>
        <v>0</v>
      </c>
      <c r="AL81" s="169">
        <f t="shared" si="16"/>
        <v>0</v>
      </c>
      <c r="AM81" s="169">
        <f t="shared" si="16"/>
        <v>0</v>
      </c>
      <c r="AN81" s="169">
        <f t="shared" si="16"/>
        <v>0</v>
      </c>
      <c r="AO81" s="169">
        <f t="shared" si="16"/>
        <v>0</v>
      </c>
      <c r="AP81" s="169">
        <f t="shared" si="16"/>
        <v>0</v>
      </c>
      <c r="AQ81" s="169">
        <f t="shared" si="16"/>
        <v>0</v>
      </c>
      <c r="AR81" s="169">
        <f t="shared" si="16"/>
        <v>0</v>
      </c>
      <c r="AS81" s="169">
        <f t="shared" si="16"/>
        <v>0</v>
      </c>
    </row>
    <row r="82" spans="1:45" s="6" customFormat="1" ht="30" hidden="1" customHeight="1" x14ac:dyDescent="0.2">
      <c r="A82" s="83" t="s">
        <v>711</v>
      </c>
      <c r="B82" s="84" t="s">
        <v>942</v>
      </c>
      <c r="C82" s="175" t="s">
        <v>36</v>
      </c>
      <c r="D82" s="170">
        <f>SUM(D83:D85)</f>
        <v>0</v>
      </c>
      <c r="E82" s="170">
        <f t="shared" ref="E82:R82" si="17">SUM(E83:E85)</f>
        <v>0</v>
      </c>
      <c r="F82" s="170">
        <f t="shared" si="17"/>
        <v>0</v>
      </c>
      <c r="G82" s="170">
        <f t="shared" si="17"/>
        <v>0</v>
      </c>
      <c r="H82" s="170">
        <f t="shared" si="17"/>
        <v>0</v>
      </c>
      <c r="I82" s="170">
        <f t="shared" si="17"/>
        <v>0</v>
      </c>
      <c r="J82" s="170">
        <f t="shared" si="17"/>
        <v>0</v>
      </c>
      <c r="K82" s="170">
        <f t="shared" si="17"/>
        <v>0</v>
      </c>
      <c r="L82" s="170">
        <f t="shared" si="17"/>
        <v>0</v>
      </c>
      <c r="M82" s="170">
        <f t="shared" si="17"/>
        <v>0</v>
      </c>
      <c r="N82" s="170">
        <f t="shared" si="17"/>
        <v>0</v>
      </c>
      <c r="O82" s="170">
        <f t="shared" si="17"/>
        <v>0</v>
      </c>
      <c r="P82" s="170">
        <f t="shared" si="17"/>
        <v>0</v>
      </c>
      <c r="Q82" s="170">
        <f t="shared" si="17"/>
        <v>0</v>
      </c>
      <c r="R82" s="170">
        <f t="shared" si="17"/>
        <v>0</v>
      </c>
      <c r="S82" s="170">
        <f t="shared" ref="S82:AS82" si="18">SUM(S83:S85)</f>
        <v>0</v>
      </c>
      <c r="T82" s="170">
        <f t="shared" si="18"/>
        <v>0</v>
      </c>
      <c r="U82" s="170">
        <f t="shared" si="18"/>
        <v>0</v>
      </c>
      <c r="V82" s="170">
        <f t="shared" si="18"/>
        <v>0</v>
      </c>
      <c r="W82" s="170">
        <f t="shared" si="18"/>
        <v>0</v>
      </c>
      <c r="X82" s="170">
        <f t="shared" si="18"/>
        <v>0</v>
      </c>
      <c r="Y82" s="170">
        <f t="shared" si="18"/>
        <v>0</v>
      </c>
      <c r="Z82" s="170">
        <f t="shared" si="18"/>
        <v>0</v>
      </c>
      <c r="AA82" s="170">
        <f t="shared" si="18"/>
        <v>0</v>
      </c>
      <c r="AB82" s="170">
        <f t="shared" si="18"/>
        <v>0</v>
      </c>
      <c r="AC82" s="170">
        <f t="shared" si="18"/>
        <v>0</v>
      </c>
      <c r="AD82" s="170">
        <f t="shared" si="18"/>
        <v>0</v>
      </c>
      <c r="AE82" s="170">
        <f t="shared" si="18"/>
        <v>0</v>
      </c>
      <c r="AF82" s="170">
        <f t="shared" si="18"/>
        <v>0</v>
      </c>
      <c r="AG82" s="170">
        <f t="shared" si="18"/>
        <v>0</v>
      </c>
      <c r="AH82" s="170">
        <f t="shared" si="18"/>
        <v>0</v>
      </c>
      <c r="AI82" s="170">
        <f t="shared" si="18"/>
        <v>0</v>
      </c>
      <c r="AJ82" s="170">
        <f t="shared" si="18"/>
        <v>0</v>
      </c>
      <c r="AK82" s="170">
        <f t="shared" si="18"/>
        <v>0</v>
      </c>
      <c r="AL82" s="170">
        <f t="shared" si="18"/>
        <v>0</v>
      </c>
      <c r="AM82" s="170">
        <f t="shared" si="18"/>
        <v>0</v>
      </c>
      <c r="AN82" s="170">
        <f t="shared" si="18"/>
        <v>0</v>
      </c>
      <c r="AO82" s="170">
        <f t="shared" si="18"/>
        <v>0</v>
      </c>
      <c r="AP82" s="170">
        <f t="shared" si="18"/>
        <v>0</v>
      </c>
      <c r="AQ82" s="170">
        <f t="shared" si="18"/>
        <v>0</v>
      </c>
      <c r="AR82" s="170">
        <f t="shared" si="18"/>
        <v>0</v>
      </c>
      <c r="AS82" s="170">
        <f t="shared" si="18"/>
        <v>0</v>
      </c>
    </row>
    <row r="83" spans="1:45" s="6" customFormat="1" ht="12.75" hidden="1" x14ac:dyDescent="0.2">
      <c r="A83" s="77" t="s">
        <v>711</v>
      </c>
      <c r="B83" s="80">
        <f>'Прил 10'!B83</f>
        <v>0</v>
      </c>
      <c r="C83" s="95">
        <f>'Прил 10'!C83</f>
        <v>0</v>
      </c>
      <c r="D83" s="92">
        <v>0</v>
      </c>
      <c r="E83" s="92">
        <v>0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  <c r="K83" s="92">
        <v>0</v>
      </c>
      <c r="L83" s="92">
        <v>0</v>
      </c>
      <c r="M83" s="92">
        <v>0</v>
      </c>
      <c r="N83" s="92">
        <v>0</v>
      </c>
      <c r="O83" s="92">
        <v>0</v>
      </c>
      <c r="P83" s="92">
        <v>0</v>
      </c>
      <c r="Q83" s="92">
        <v>0</v>
      </c>
      <c r="R83" s="92">
        <v>0</v>
      </c>
      <c r="S83" s="92">
        <v>0</v>
      </c>
      <c r="T83" s="92">
        <v>0</v>
      </c>
      <c r="U83" s="92">
        <v>0</v>
      </c>
      <c r="V83" s="92">
        <v>0</v>
      </c>
      <c r="W83" s="92">
        <v>0</v>
      </c>
      <c r="X83" s="92">
        <v>0</v>
      </c>
      <c r="Y83" s="92">
        <v>0</v>
      </c>
      <c r="Z83" s="92">
        <v>0</v>
      </c>
      <c r="AA83" s="92">
        <v>0</v>
      </c>
      <c r="AB83" s="92">
        <v>0</v>
      </c>
      <c r="AC83" s="92">
        <v>0</v>
      </c>
      <c r="AD83" s="92">
        <v>0</v>
      </c>
      <c r="AE83" s="92">
        <v>0</v>
      </c>
      <c r="AF83" s="92">
        <v>0</v>
      </c>
      <c r="AG83" s="92">
        <v>0</v>
      </c>
      <c r="AH83" s="92">
        <v>0</v>
      </c>
      <c r="AI83" s="92">
        <v>0</v>
      </c>
      <c r="AJ83" s="92">
        <v>0</v>
      </c>
      <c r="AK83" s="92">
        <v>0</v>
      </c>
      <c r="AL83" s="92">
        <v>0</v>
      </c>
      <c r="AM83" s="92">
        <v>0</v>
      </c>
      <c r="AN83" s="92">
        <v>0</v>
      </c>
      <c r="AO83" s="92">
        <v>0</v>
      </c>
      <c r="AP83" s="92">
        <v>0</v>
      </c>
      <c r="AQ83" s="92">
        <v>0</v>
      </c>
      <c r="AR83" s="92">
        <v>0</v>
      </c>
      <c r="AS83" s="176"/>
    </row>
    <row r="84" spans="1:45" s="6" customFormat="1" ht="12.75" hidden="1" x14ac:dyDescent="0.2">
      <c r="A84" s="77" t="s">
        <v>711</v>
      </c>
      <c r="B84" s="120"/>
      <c r="C84" s="95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</row>
    <row r="85" spans="1:45" s="6" customFormat="1" ht="12.75" hidden="1" x14ac:dyDescent="0.2">
      <c r="A85" s="77" t="s">
        <v>85</v>
      </c>
      <c r="B85" s="122"/>
      <c r="C85" s="95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  <c r="AQ85" s="131"/>
      <c r="AR85" s="131"/>
      <c r="AS85" s="131"/>
    </row>
    <row r="86" spans="1:45" s="6" customFormat="1" ht="51.6" hidden="1" customHeight="1" x14ac:dyDescent="0.2">
      <c r="A86" s="83" t="s">
        <v>716</v>
      </c>
      <c r="B86" s="84" t="s">
        <v>943</v>
      </c>
      <c r="C86" s="175" t="s">
        <v>36</v>
      </c>
      <c r="D86" s="171">
        <f>SUM(D87:D89)</f>
        <v>0</v>
      </c>
      <c r="E86" s="171">
        <f t="shared" ref="E86:R86" si="19">SUM(E87:E89)</f>
        <v>0</v>
      </c>
      <c r="F86" s="171">
        <f t="shared" si="19"/>
        <v>0</v>
      </c>
      <c r="G86" s="171">
        <f t="shared" si="19"/>
        <v>0</v>
      </c>
      <c r="H86" s="171">
        <f t="shared" si="19"/>
        <v>0</v>
      </c>
      <c r="I86" s="171">
        <f t="shared" si="19"/>
        <v>0</v>
      </c>
      <c r="J86" s="171">
        <f t="shared" si="19"/>
        <v>0</v>
      </c>
      <c r="K86" s="171">
        <f t="shared" si="19"/>
        <v>0</v>
      </c>
      <c r="L86" s="171">
        <f t="shared" si="19"/>
        <v>0</v>
      </c>
      <c r="M86" s="171">
        <f t="shared" si="19"/>
        <v>0</v>
      </c>
      <c r="N86" s="171">
        <f t="shared" si="19"/>
        <v>0</v>
      </c>
      <c r="O86" s="171">
        <f t="shared" si="19"/>
        <v>0</v>
      </c>
      <c r="P86" s="171">
        <f t="shared" si="19"/>
        <v>0</v>
      </c>
      <c r="Q86" s="171">
        <f t="shared" si="19"/>
        <v>0</v>
      </c>
      <c r="R86" s="171">
        <f t="shared" si="19"/>
        <v>0</v>
      </c>
      <c r="S86" s="171">
        <f t="shared" ref="S86:AS86" si="20">SUM(S87:S89)</f>
        <v>0</v>
      </c>
      <c r="T86" s="171">
        <f t="shared" si="20"/>
        <v>0</v>
      </c>
      <c r="U86" s="171">
        <f t="shared" si="20"/>
        <v>0</v>
      </c>
      <c r="V86" s="171">
        <f t="shared" si="20"/>
        <v>0</v>
      </c>
      <c r="W86" s="171">
        <f t="shared" si="20"/>
        <v>0</v>
      </c>
      <c r="X86" s="171">
        <f t="shared" si="20"/>
        <v>0</v>
      </c>
      <c r="Y86" s="171">
        <f t="shared" si="20"/>
        <v>0</v>
      </c>
      <c r="Z86" s="171">
        <f t="shared" si="20"/>
        <v>0</v>
      </c>
      <c r="AA86" s="171">
        <f t="shared" si="20"/>
        <v>0</v>
      </c>
      <c r="AB86" s="171">
        <f t="shared" si="20"/>
        <v>0</v>
      </c>
      <c r="AC86" s="171">
        <f t="shared" si="20"/>
        <v>0</v>
      </c>
      <c r="AD86" s="171">
        <f t="shared" si="20"/>
        <v>0</v>
      </c>
      <c r="AE86" s="171">
        <f t="shared" si="20"/>
        <v>0</v>
      </c>
      <c r="AF86" s="171">
        <f t="shared" si="20"/>
        <v>0</v>
      </c>
      <c r="AG86" s="171">
        <f t="shared" si="20"/>
        <v>0</v>
      </c>
      <c r="AH86" s="171">
        <f t="shared" si="20"/>
        <v>0</v>
      </c>
      <c r="AI86" s="171">
        <f t="shared" si="20"/>
        <v>0</v>
      </c>
      <c r="AJ86" s="171">
        <f t="shared" si="20"/>
        <v>0</v>
      </c>
      <c r="AK86" s="171">
        <f t="shared" si="20"/>
        <v>0</v>
      </c>
      <c r="AL86" s="171">
        <f t="shared" si="20"/>
        <v>0</v>
      </c>
      <c r="AM86" s="171">
        <f t="shared" si="20"/>
        <v>0</v>
      </c>
      <c r="AN86" s="171">
        <f t="shared" si="20"/>
        <v>0</v>
      </c>
      <c r="AO86" s="171">
        <f t="shared" si="20"/>
        <v>0</v>
      </c>
      <c r="AP86" s="171">
        <f t="shared" si="20"/>
        <v>0</v>
      </c>
      <c r="AQ86" s="171">
        <f t="shared" si="20"/>
        <v>0</v>
      </c>
      <c r="AR86" s="171">
        <f t="shared" si="20"/>
        <v>0</v>
      </c>
      <c r="AS86" s="171">
        <f t="shared" si="20"/>
        <v>0</v>
      </c>
    </row>
    <row r="87" spans="1:45" s="6" customFormat="1" ht="12.75" hidden="1" x14ac:dyDescent="0.2">
      <c r="A87" s="77" t="s">
        <v>716</v>
      </c>
      <c r="B87" s="80" t="s">
        <v>922</v>
      </c>
      <c r="C87" s="93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1"/>
      <c r="AM87" s="131"/>
      <c r="AN87" s="131"/>
      <c r="AO87" s="131"/>
      <c r="AP87" s="131"/>
      <c r="AQ87" s="131"/>
      <c r="AR87" s="131"/>
      <c r="AS87" s="131"/>
    </row>
    <row r="88" spans="1:45" s="6" customFormat="1" ht="12.75" hidden="1" x14ac:dyDescent="0.2">
      <c r="A88" s="77" t="s">
        <v>716</v>
      </c>
      <c r="B88" s="80" t="s">
        <v>922</v>
      </c>
      <c r="C88" s="93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</row>
    <row r="89" spans="1:45" s="6" customFormat="1" ht="12.75" hidden="1" x14ac:dyDescent="0.2">
      <c r="A89" s="77" t="s">
        <v>85</v>
      </c>
      <c r="B89" s="78" t="s">
        <v>85</v>
      </c>
      <c r="C89" s="93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</row>
    <row r="90" spans="1:45" s="6" customFormat="1" ht="31.9" hidden="1" customHeight="1" x14ac:dyDescent="0.2">
      <c r="A90" s="81" t="s">
        <v>725</v>
      </c>
      <c r="B90" s="82" t="s">
        <v>946</v>
      </c>
      <c r="C90" s="174" t="s">
        <v>36</v>
      </c>
      <c r="D90" s="169">
        <f>D91+D100</f>
        <v>0</v>
      </c>
      <c r="E90" s="169">
        <f t="shared" ref="E90:R90" si="21">E91+E100</f>
        <v>0</v>
      </c>
      <c r="F90" s="169">
        <f t="shared" si="21"/>
        <v>0</v>
      </c>
      <c r="G90" s="169">
        <f t="shared" si="21"/>
        <v>0</v>
      </c>
      <c r="H90" s="169">
        <f t="shared" si="21"/>
        <v>0</v>
      </c>
      <c r="I90" s="169">
        <f t="shared" si="21"/>
        <v>0</v>
      </c>
      <c r="J90" s="169">
        <f t="shared" si="21"/>
        <v>0</v>
      </c>
      <c r="K90" s="169">
        <f t="shared" si="21"/>
        <v>0</v>
      </c>
      <c r="L90" s="169">
        <f t="shared" si="21"/>
        <v>0</v>
      </c>
      <c r="M90" s="169">
        <f t="shared" si="21"/>
        <v>0</v>
      </c>
      <c r="N90" s="169">
        <f t="shared" si="21"/>
        <v>0</v>
      </c>
      <c r="O90" s="169">
        <f t="shared" si="21"/>
        <v>0</v>
      </c>
      <c r="P90" s="169">
        <f t="shared" si="21"/>
        <v>0</v>
      </c>
      <c r="Q90" s="169">
        <f t="shared" si="21"/>
        <v>0</v>
      </c>
      <c r="R90" s="169">
        <f t="shared" si="21"/>
        <v>0</v>
      </c>
      <c r="S90" s="169">
        <f t="shared" ref="S90:AS90" si="22">S91+S100</f>
        <v>0</v>
      </c>
      <c r="T90" s="169">
        <f t="shared" si="22"/>
        <v>0</v>
      </c>
      <c r="U90" s="169">
        <f t="shared" si="22"/>
        <v>0</v>
      </c>
      <c r="V90" s="169">
        <f t="shared" si="22"/>
        <v>0</v>
      </c>
      <c r="W90" s="169">
        <f t="shared" si="22"/>
        <v>0</v>
      </c>
      <c r="X90" s="169">
        <f t="shared" si="22"/>
        <v>0</v>
      </c>
      <c r="Y90" s="169">
        <f t="shared" si="22"/>
        <v>0</v>
      </c>
      <c r="Z90" s="169">
        <f t="shared" si="22"/>
        <v>0</v>
      </c>
      <c r="AA90" s="169">
        <f t="shared" si="22"/>
        <v>0</v>
      </c>
      <c r="AB90" s="169">
        <f t="shared" si="22"/>
        <v>0</v>
      </c>
      <c r="AC90" s="169">
        <f t="shared" si="22"/>
        <v>0</v>
      </c>
      <c r="AD90" s="169">
        <f t="shared" si="22"/>
        <v>0</v>
      </c>
      <c r="AE90" s="169">
        <f t="shared" si="22"/>
        <v>0</v>
      </c>
      <c r="AF90" s="169">
        <f t="shared" si="22"/>
        <v>0</v>
      </c>
      <c r="AG90" s="169">
        <f t="shared" si="22"/>
        <v>0</v>
      </c>
      <c r="AH90" s="169">
        <f t="shared" si="22"/>
        <v>0</v>
      </c>
      <c r="AI90" s="169">
        <f t="shared" si="22"/>
        <v>0</v>
      </c>
      <c r="AJ90" s="169">
        <f t="shared" si="22"/>
        <v>0</v>
      </c>
      <c r="AK90" s="169">
        <f t="shared" si="22"/>
        <v>0</v>
      </c>
      <c r="AL90" s="169">
        <f t="shared" si="22"/>
        <v>0</v>
      </c>
      <c r="AM90" s="169">
        <f t="shared" si="22"/>
        <v>0</v>
      </c>
      <c r="AN90" s="169">
        <f t="shared" si="22"/>
        <v>0</v>
      </c>
      <c r="AO90" s="169">
        <f t="shared" si="22"/>
        <v>0</v>
      </c>
      <c r="AP90" s="169">
        <f t="shared" si="22"/>
        <v>0</v>
      </c>
      <c r="AQ90" s="169">
        <f t="shared" si="22"/>
        <v>0</v>
      </c>
      <c r="AR90" s="169">
        <f t="shared" si="22"/>
        <v>0</v>
      </c>
      <c r="AS90" s="169">
        <f t="shared" si="22"/>
        <v>0</v>
      </c>
    </row>
    <row r="91" spans="1:45" s="6" customFormat="1" ht="25.9" hidden="1" customHeight="1" x14ac:dyDescent="0.2">
      <c r="A91" s="83" t="s">
        <v>945</v>
      </c>
      <c r="B91" s="84" t="s">
        <v>0</v>
      </c>
      <c r="C91" s="175" t="s">
        <v>36</v>
      </c>
      <c r="D91" s="170">
        <f>SUM(D92:D99)</f>
        <v>0</v>
      </c>
      <c r="E91" s="170">
        <f t="shared" ref="E91:R91" si="23">SUM(E92:E99)</f>
        <v>0</v>
      </c>
      <c r="F91" s="170">
        <f t="shared" si="23"/>
        <v>0</v>
      </c>
      <c r="G91" s="170">
        <f t="shared" si="23"/>
        <v>0</v>
      </c>
      <c r="H91" s="170">
        <f t="shared" si="23"/>
        <v>0</v>
      </c>
      <c r="I91" s="170">
        <f t="shared" si="23"/>
        <v>0</v>
      </c>
      <c r="J91" s="170">
        <f t="shared" si="23"/>
        <v>0</v>
      </c>
      <c r="K91" s="170">
        <f t="shared" si="23"/>
        <v>0</v>
      </c>
      <c r="L91" s="170">
        <f t="shared" si="23"/>
        <v>0</v>
      </c>
      <c r="M91" s="170">
        <f t="shared" si="23"/>
        <v>0</v>
      </c>
      <c r="N91" s="170">
        <f t="shared" si="23"/>
        <v>0</v>
      </c>
      <c r="O91" s="170">
        <f t="shared" si="23"/>
        <v>0</v>
      </c>
      <c r="P91" s="170">
        <f t="shared" si="23"/>
        <v>0</v>
      </c>
      <c r="Q91" s="170">
        <f t="shared" si="23"/>
        <v>0</v>
      </c>
      <c r="R91" s="170">
        <f t="shared" si="23"/>
        <v>0</v>
      </c>
      <c r="S91" s="170">
        <f t="shared" ref="S91:AS91" si="24">SUM(S92:S99)</f>
        <v>0</v>
      </c>
      <c r="T91" s="170">
        <f t="shared" si="24"/>
        <v>0</v>
      </c>
      <c r="U91" s="170">
        <f t="shared" si="24"/>
        <v>0</v>
      </c>
      <c r="V91" s="170">
        <f t="shared" si="24"/>
        <v>0</v>
      </c>
      <c r="W91" s="170">
        <f t="shared" si="24"/>
        <v>0</v>
      </c>
      <c r="X91" s="170">
        <f t="shared" si="24"/>
        <v>0</v>
      </c>
      <c r="Y91" s="170">
        <f t="shared" si="24"/>
        <v>0</v>
      </c>
      <c r="Z91" s="170">
        <f t="shared" si="24"/>
        <v>0</v>
      </c>
      <c r="AA91" s="170">
        <f t="shared" si="24"/>
        <v>0</v>
      </c>
      <c r="AB91" s="170">
        <f t="shared" si="24"/>
        <v>0</v>
      </c>
      <c r="AC91" s="170">
        <f t="shared" si="24"/>
        <v>0</v>
      </c>
      <c r="AD91" s="170">
        <f t="shared" si="24"/>
        <v>0</v>
      </c>
      <c r="AE91" s="170">
        <f t="shared" si="24"/>
        <v>0</v>
      </c>
      <c r="AF91" s="170">
        <f t="shared" si="24"/>
        <v>0</v>
      </c>
      <c r="AG91" s="170">
        <f t="shared" si="24"/>
        <v>0</v>
      </c>
      <c r="AH91" s="170">
        <f t="shared" si="24"/>
        <v>0</v>
      </c>
      <c r="AI91" s="170">
        <f t="shared" si="24"/>
        <v>0</v>
      </c>
      <c r="AJ91" s="170">
        <f t="shared" si="24"/>
        <v>0</v>
      </c>
      <c r="AK91" s="170">
        <f t="shared" si="24"/>
        <v>0</v>
      </c>
      <c r="AL91" s="170">
        <f t="shared" si="24"/>
        <v>0</v>
      </c>
      <c r="AM91" s="170">
        <f t="shared" si="24"/>
        <v>0</v>
      </c>
      <c r="AN91" s="170">
        <f t="shared" si="24"/>
        <v>0</v>
      </c>
      <c r="AO91" s="170">
        <f t="shared" si="24"/>
        <v>0</v>
      </c>
      <c r="AP91" s="170">
        <f t="shared" si="24"/>
        <v>0</v>
      </c>
      <c r="AQ91" s="170">
        <f t="shared" si="24"/>
        <v>0</v>
      </c>
      <c r="AR91" s="170">
        <f t="shared" si="24"/>
        <v>0</v>
      </c>
      <c r="AS91" s="170">
        <f t="shared" si="24"/>
        <v>0</v>
      </c>
    </row>
    <row r="92" spans="1:45" s="6" customFormat="1" ht="12.75" hidden="1" x14ac:dyDescent="0.2">
      <c r="A92" s="77" t="s">
        <v>945</v>
      </c>
      <c r="B92" s="80">
        <f>'Прил 10'!B92</f>
        <v>0</v>
      </c>
      <c r="C92" s="95">
        <f>'Прил 10'!C92</f>
        <v>0</v>
      </c>
      <c r="D92" s="92"/>
      <c r="E92" s="92"/>
      <c r="F92" s="92"/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  <c r="M92" s="92">
        <v>0</v>
      </c>
      <c r="N92" s="92">
        <v>0</v>
      </c>
      <c r="O92" s="92">
        <v>0</v>
      </c>
      <c r="P92" s="92">
        <v>0</v>
      </c>
      <c r="Q92" s="92">
        <v>0</v>
      </c>
      <c r="R92" s="92">
        <v>0</v>
      </c>
      <c r="S92" s="92">
        <v>0</v>
      </c>
      <c r="T92" s="92">
        <v>0</v>
      </c>
      <c r="U92" s="92">
        <v>0</v>
      </c>
      <c r="V92" s="92">
        <v>0</v>
      </c>
      <c r="W92" s="92">
        <v>0</v>
      </c>
      <c r="X92" s="92">
        <v>0</v>
      </c>
      <c r="Y92" s="92">
        <v>0</v>
      </c>
      <c r="Z92" s="92">
        <v>0</v>
      </c>
      <c r="AA92" s="92">
        <v>0</v>
      </c>
      <c r="AB92" s="92">
        <v>0</v>
      </c>
      <c r="AC92" s="92">
        <v>0</v>
      </c>
      <c r="AD92" s="92">
        <v>0</v>
      </c>
      <c r="AE92" s="92">
        <v>0</v>
      </c>
      <c r="AF92" s="92">
        <v>0</v>
      </c>
      <c r="AG92" s="92">
        <v>0</v>
      </c>
      <c r="AH92" s="92">
        <v>0</v>
      </c>
      <c r="AI92" s="92">
        <v>0</v>
      </c>
      <c r="AJ92" s="92">
        <v>0</v>
      </c>
      <c r="AK92" s="92">
        <v>0</v>
      </c>
      <c r="AL92" s="92">
        <v>0</v>
      </c>
      <c r="AM92" s="92">
        <v>0</v>
      </c>
      <c r="AN92" s="92">
        <v>0</v>
      </c>
      <c r="AO92" s="92">
        <v>0</v>
      </c>
      <c r="AP92" s="92">
        <v>0</v>
      </c>
      <c r="AQ92" s="92">
        <v>0</v>
      </c>
      <c r="AR92" s="92">
        <v>0</v>
      </c>
      <c r="AS92" s="92">
        <v>0</v>
      </c>
    </row>
    <row r="93" spans="1:45" s="6" customFormat="1" ht="12.75" hidden="1" x14ac:dyDescent="0.2">
      <c r="A93" s="77" t="s">
        <v>945</v>
      </c>
      <c r="B93" s="80">
        <f>'Прил 10'!B93</f>
        <v>0</v>
      </c>
      <c r="C93" s="95">
        <f>'Прил 10'!C93</f>
        <v>0</v>
      </c>
      <c r="D93" s="92"/>
      <c r="E93" s="92"/>
      <c r="F93" s="92"/>
      <c r="G93" s="92">
        <v>0</v>
      </c>
      <c r="H93" s="92">
        <v>0</v>
      </c>
      <c r="I93" s="92">
        <v>0</v>
      </c>
      <c r="J93" s="92">
        <v>0</v>
      </c>
      <c r="K93" s="92">
        <v>0</v>
      </c>
      <c r="L93" s="92">
        <v>0</v>
      </c>
      <c r="M93" s="92">
        <v>0</v>
      </c>
      <c r="N93" s="92">
        <v>0</v>
      </c>
      <c r="O93" s="92">
        <v>0</v>
      </c>
      <c r="P93" s="92">
        <v>0</v>
      </c>
      <c r="Q93" s="92">
        <v>0</v>
      </c>
      <c r="R93" s="92">
        <v>0</v>
      </c>
      <c r="S93" s="92">
        <v>0</v>
      </c>
      <c r="T93" s="92">
        <v>0</v>
      </c>
      <c r="U93" s="92">
        <v>0</v>
      </c>
      <c r="V93" s="92">
        <v>0</v>
      </c>
      <c r="W93" s="92">
        <v>0</v>
      </c>
      <c r="X93" s="92">
        <v>0</v>
      </c>
      <c r="Y93" s="92">
        <v>0</v>
      </c>
      <c r="Z93" s="92">
        <v>0</v>
      </c>
      <c r="AA93" s="92">
        <v>0</v>
      </c>
      <c r="AB93" s="92">
        <v>0</v>
      </c>
      <c r="AC93" s="92">
        <v>0</v>
      </c>
      <c r="AD93" s="92">
        <v>0</v>
      </c>
      <c r="AE93" s="92">
        <v>0</v>
      </c>
      <c r="AF93" s="92">
        <v>0</v>
      </c>
      <c r="AG93" s="92">
        <v>0</v>
      </c>
      <c r="AH93" s="92">
        <v>0</v>
      </c>
      <c r="AI93" s="92">
        <v>0</v>
      </c>
      <c r="AJ93" s="92">
        <v>0</v>
      </c>
      <c r="AK93" s="92">
        <v>0</v>
      </c>
      <c r="AL93" s="92">
        <v>0</v>
      </c>
      <c r="AM93" s="92">
        <v>0</v>
      </c>
      <c r="AN93" s="92">
        <v>0</v>
      </c>
      <c r="AO93" s="92">
        <v>0</v>
      </c>
      <c r="AP93" s="92">
        <v>0</v>
      </c>
      <c r="AQ93" s="92">
        <v>0</v>
      </c>
      <c r="AR93" s="92">
        <v>0</v>
      </c>
      <c r="AS93" s="92">
        <v>0</v>
      </c>
    </row>
    <row r="94" spans="1:45" s="6" customFormat="1" ht="12.75" hidden="1" x14ac:dyDescent="0.2">
      <c r="A94" s="77" t="s">
        <v>945</v>
      </c>
      <c r="B94" s="80">
        <f>'Прил 10'!B94</f>
        <v>0</v>
      </c>
      <c r="C94" s="95">
        <f>'Прил 10'!C94</f>
        <v>0</v>
      </c>
      <c r="D94" s="92"/>
      <c r="E94" s="92"/>
      <c r="F94" s="92"/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92">
        <v>0</v>
      </c>
      <c r="N94" s="92">
        <v>0</v>
      </c>
      <c r="O94" s="92">
        <v>0</v>
      </c>
      <c r="P94" s="92">
        <v>0</v>
      </c>
      <c r="Q94" s="92">
        <v>0</v>
      </c>
      <c r="R94" s="92">
        <v>0</v>
      </c>
      <c r="S94" s="92">
        <v>0</v>
      </c>
      <c r="T94" s="92">
        <v>0</v>
      </c>
      <c r="U94" s="92">
        <v>0</v>
      </c>
      <c r="V94" s="92">
        <v>0</v>
      </c>
      <c r="W94" s="92">
        <v>0</v>
      </c>
      <c r="X94" s="92">
        <v>0</v>
      </c>
      <c r="Y94" s="92">
        <v>0</v>
      </c>
      <c r="Z94" s="92">
        <v>0</v>
      </c>
      <c r="AA94" s="92">
        <v>0</v>
      </c>
      <c r="AB94" s="92">
        <v>0</v>
      </c>
      <c r="AC94" s="92">
        <v>0</v>
      </c>
      <c r="AD94" s="92">
        <v>0</v>
      </c>
      <c r="AE94" s="92">
        <v>0</v>
      </c>
      <c r="AF94" s="92">
        <v>0</v>
      </c>
      <c r="AG94" s="92">
        <v>0</v>
      </c>
      <c r="AH94" s="92">
        <v>0</v>
      </c>
      <c r="AI94" s="92">
        <v>0</v>
      </c>
      <c r="AJ94" s="92">
        <v>0</v>
      </c>
      <c r="AK94" s="92">
        <v>0</v>
      </c>
      <c r="AL94" s="92">
        <v>0</v>
      </c>
      <c r="AM94" s="92">
        <v>0</v>
      </c>
      <c r="AN94" s="92">
        <v>0</v>
      </c>
      <c r="AO94" s="92">
        <v>0</v>
      </c>
      <c r="AP94" s="92">
        <v>0</v>
      </c>
      <c r="AQ94" s="92">
        <v>0</v>
      </c>
      <c r="AR94" s="92">
        <v>0</v>
      </c>
      <c r="AS94" s="92">
        <v>0</v>
      </c>
    </row>
    <row r="95" spans="1:45" s="6" customFormat="1" ht="12.75" hidden="1" x14ac:dyDescent="0.2">
      <c r="A95" s="77" t="s">
        <v>945</v>
      </c>
      <c r="B95" s="80">
        <f>'Прил 10'!B95</f>
        <v>0</v>
      </c>
      <c r="C95" s="95">
        <f>'Прил 10'!C95</f>
        <v>0</v>
      </c>
      <c r="D95" s="92"/>
      <c r="E95" s="92"/>
      <c r="F95" s="92"/>
      <c r="G95" s="92">
        <v>0</v>
      </c>
      <c r="H95" s="92">
        <v>0</v>
      </c>
      <c r="I95" s="92">
        <v>0</v>
      </c>
      <c r="J95" s="92">
        <v>0</v>
      </c>
      <c r="K95" s="92">
        <v>0</v>
      </c>
      <c r="L95" s="92">
        <v>0</v>
      </c>
      <c r="M95" s="92">
        <v>0</v>
      </c>
      <c r="N95" s="92">
        <v>0</v>
      </c>
      <c r="O95" s="92">
        <v>0</v>
      </c>
      <c r="P95" s="92">
        <v>0</v>
      </c>
      <c r="Q95" s="92">
        <v>0</v>
      </c>
      <c r="R95" s="92">
        <v>0</v>
      </c>
      <c r="S95" s="92">
        <v>0</v>
      </c>
      <c r="T95" s="92">
        <v>0</v>
      </c>
      <c r="U95" s="92">
        <v>0</v>
      </c>
      <c r="V95" s="92">
        <v>0</v>
      </c>
      <c r="W95" s="92">
        <v>0</v>
      </c>
      <c r="X95" s="92">
        <v>0</v>
      </c>
      <c r="Y95" s="92">
        <v>0</v>
      </c>
      <c r="Z95" s="92">
        <v>0</v>
      </c>
      <c r="AA95" s="92">
        <v>0</v>
      </c>
      <c r="AB95" s="92">
        <v>0</v>
      </c>
      <c r="AC95" s="92">
        <v>0</v>
      </c>
      <c r="AD95" s="92">
        <v>0</v>
      </c>
      <c r="AE95" s="92">
        <v>0</v>
      </c>
      <c r="AF95" s="92">
        <v>0</v>
      </c>
      <c r="AG95" s="92">
        <v>0</v>
      </c>
      <c r="AH95" s="92">
        <v>0</v>
      </c>
      <c r="AI95" s="92">
        <v>0</v>
      </c>
      <c r="AJ95" s="92">
        <v>0</v>
      </c>
      <c r="AK95" s="92">
        <v>0</v>
      </c>
      <c r="AL95" s="92">
        <v>0</v>
      </c>
      <c r="AM95" s="92">
        <v>0</v>
      </c>
      <c r="AN95" s="92">
        <v>0</v>
      </c>
      <c r="AO95" s="92">
        <v>0</v>
      </c>
      <c r="AP95" s="92">
        <v>0</v>
      </c>
      <c r="AQ95" s="92">
        <v>0</v>
      </c>
      <c r="AR95" s="92">
        <v>0</v>
      </c>
      <c r="AS95" s="92">
        <v>0</v>
      </c>
    </row>
    <row r="96" spans="1:45" s="6" customFormat="1" ht="12.75" hidden="1" x14ac:dyDescent="0.2">
      <c r="A96" s="77" t="s">
        <v>945</v>
      </c>
      <c r="B96" s="80">
        <f>'Прил 10'!B96</f>
        <v>0</v>
      </c>
      <c r="C96" s="95">
        <f>'Прил 10'!C96</f>
        <v>0</v>
      </c>
      <c r="D96" s="92"/>
      <c r="E96" s="92"/>
      <c r="F96" s="92"/>
      <c r="G96" s="92">
        <v>0</v>
      </c>
      <c r="H96" s="92">
        <v>0</v>
      </c>
      <c r="I96" s="92">
        <v>0</v>
      </c>
      <c r="J96" s="92">
        <v>0</v>
      </c>
      <c r="K96" s="92">
        <v>0</v>
      </c>
      <c r="L96" s="92">
        <v>0</v>
      </c>
      <c r="M96" s="92">
        <v>0</v>
      </c>
      <c r="N96" s="92">
        <v>0</v>
      </c>
      <c r="O96" s="92">
        <v>0</v>
      </c>
      <c r="P96" s="92">
        <v>0</v>
      </c>
      <c r="Q96" s="92">
        <v>0</v>
      </c>
      <c r="R96" s="92">
        <v>0</v>
      </c>
      <c r="S96" s="92">
        <v>0</v>
      </c>
      <c r="T96" s="92">
        <v>0</v>
      </c>
      <c r="U96" s="92">
        <v>0</v>
      </c>
      <c r="V96" s="92">
        <v>0</v>
      </c>
      <c r="W96" s="92">
        <v>0</v>
      </c>
      <c r="X96" s="92">
        <v>0</v>
      </c>
      <c r="Y96" s="92">
        <v>0</v>
      </c>
      <c r="Z96" s="92">
        <v>0</v>
      </c>
      <c r="AA96" s="92">
        <v>0</v>
      </c>
      <c r="AB96" s="92">
        <v>0</v>
      </c>
      <c r="AC96" s="92">
        <v>0</v>
      </c>
      <c r="AD96" s="92">
        <v>0</v>
      </c>
      <c r="AE96" s="92">
        <v>0</v>
      </c>
      <c r="AF96" s="92">
        <v>0</v>
      </c>
      <c r="AG96" s="92">
        <v>0</v>
      </c>
      <c r="AH96" s="92">
        <v>0</v>
      </c>
      <c r="AI96" s="92">
        <v>0</v>
      </c>
      <c r="AJ96" s="92">
        <v>0</v>
      </c>
      <c r="AK96" s="92">
        <v>0</v>
      </c>
      <c r="AL96" s="92">
        <v>0</v>
      </c>
      <c r="AM96" s="92">
        <v>0</v>
      </c>
      <c r="AN96" s="92">
        <v>0</v>
      </c>
      <c r="AO96" s="92">
        <v>0</v>
      </c>
      <c r="AP96" s="92">
        <v>0</v>
      </c>
      <c r="AQ96" s="92">
        <v>0</v>
      </c>
      <c r="AR96" s="92">
        <v>0</v>
      </c>
      <c r="AS96" s="92">
        <v>0</v>
      </c>
    </row>
    <row r="97" spans="1:45" s="6" customFormat="1" ht="12.75" hidden="1" x14ac:dyDescent="0.2">
      <c r="A97" s="77" t="s">
        <v>945</v>
      </c>
      <c r="B97" s="80">
        <f>'Прил 10'!B97</f>
        <v>0</v>
      </c>
      <c r="C97" s="95">
        <f>'Прил 10'!C97</f>
        <v>0</v>
      </c>
      <c r="D97" s="92"/>
      <c r="E97" s="92"/>
      <c r="F97" s="92"/>
      <c r="G97" s="92">
        <v>0</v>
      </c>
      <c r="H97" s="92">
        <v>0</v>
      </c>
      <c r="I97" s="92">
        <v>0</v>
      </c>
      <c r="J97" s="92">
        <v>0</v>
      </c>
      <c r="K97" s="92">
        <v>0</v>
      </c>
      <c r="L97" s="92">
        <v>0</v>
      </c>
      <c r="M97" s="92">
        <v>0</v>
      </c>
      <c r="N97" s="92">
        <v>0</v>
      </c>
      <c r="O97" s="92">
        <v>0</v>
      </c>
      <c r="P97" s="92">
        <v>0</v>
      </c>
      <c r="Q97" s="92">
        <v>0</v>
      </c>
      <c r="R97" s="92">
        <v>0</v>
      </c>
      <c r="S97" s="92">
        <v>0</v>
      </c>
      <c r="T97" s="92">
        <v>0</v>
      </c>
      <c r="U97" s="92">
        <v>0</v>
      </c>
      <c r="V97" s="92">
        <v>0</v>
      </c>
      <c r="W97" s="92">
        <v>0</v>
      </c>
      <c r="X97" s="92">
        <v>0</v>
      </c>
      <c r="Y97" s="92">
        <v>0</v>
      </c>
      <c r="Z97" s="92">
        <v>0</v>
      </c>
      <c r="AA97" s="92">
        <v>0</v>
      </c>
      <c r="AB97" s="92">
        <v>0</v>
      </c>
      <c r="AC97" s="92">
        <v>0</v>
      </c>
      <c r="AD97" s="92">
        <v>0</v>
      </c>
      <c r="AE97" s="92">
        <v>0</v>
      </c>
      <c r="AF97" s="92">
        <v>0</v>
      </c>
      <c r="AG97" s="92">
        <v>0</v>
      </c>
      <c r="AH97" s="92">
        <v>0</v>
      </c>
      <c r="AI97" s="92">
        <v>0</v>
      </c>
      <c r="AJ97" s="92">
        <v>0</v>
      </c>
      <c r="AK97" s="92">
        <v>0</v>
      </c>
      <c r="AL97" s="92">
        <v>0</v>
      </c>
      <c r="AM97" s="92">
        <v>0</v>
      </c>
      <c r="AN97" s="92">
        <v>0</v>
      </c>
      <c r="AO97" s="92">
        <v>0</v>
      </c>
      <c r="AP97" s="92">
        <v>0</v>
      </c>
      <c r="AQ97" s="92">
        <v>0</v>
      </c>
      <c r="AR97" s="92">
        <v>0</v>
      </c>
      <c r="AS97" s="92">
        <v>0</v>
      </c>
    </row>
    <row r="98" spans="1:45" s="6" customFormat="1" ht="12.75" hidden="1" x14ac:dyDescent="0.2">
      <c r="A98" s="77" t="s">
        <v>945</v>
      </c>
      <c r="B98" s="80">
        <f>'Прил 10'!B98</f>
        <v>0</v>
      </c>
      <c r="C98" s="95">
        <f>'Прил 10'!C98</f>
        <v>0</v>
      </c>
      <c r="D98" s="92"/>
      <c r="E98" s="92"/>
      <c r="F98" s="92"/>
      <c r="G98" s="92">
        <v>0</v>
      </c>
      <c r="H98" s="92">
        <v>0</v>
      </c>
      <c r="I98" s="92">
        <v>0</v>
      </c>
      <c r="J98" s="92">
        <v>0</v>
      </c>
      <c r="K98" s="92">
        <v>0</v>
      </c>
      <c r="L98" s="92">
        <v>0</v>
      </c>
      <c r="M98" s="92">
        <v>0</v>
      </c>
      <c r="N98" s="92">
        <v>0</v>
      </c>
      <c r="O98" s="92">
        <v>0</v>
      </c>
      <c r="P98" s="92">
        <v>0</v>
      </c>
      <c r="Q98" s="92">
        <v>0</v>
      </c>
      <c r="R98" s="92">
        <v>0</v>
      </c>
      <c r="S98" s="92">
        <v>0</v>
      </c>
      <c r="T98" s="92">
        <v>0</v>
      </c>
      <c r="U98" s="92">
        <v>0</v>
      </c>
      <c r="V98" s="92">
        <v>0</v>
      </c>
      <c r="W98" s="92">
        <v>0</v>
      </c>
      <c r="X98" s="92">
        <v>0</v>
      </c>
      <c r="Y98" s="92">
        <v>0</v>
      </c>
      <c r="Z98" s="92">
        <v>0</v>
      </c>
      <c r="AA98" s="92">
        <v>0</v>
      </c>
      <c r="AB98" s="92">
        <v>0</v>
      </c>
      <c r="AC98" s="92">
        <v>0</v>
      </c>
      <c r="AD98" s="92">
        <v>0</v>
      </c>
      <c r="AE98" s="92">
        <v>0</v>
      </c>
      <c r="AF98" s="92">
        <v>0</v>
      </c>
      <c r="AG98" s="92">
        <v>0</v>
      </c>
      <c r="AH98" s="92">
        <v>0</v>
      </c>
      <c r="AI98" s="92">
        <v>0</v>
      </c>
      <c r="AJ98" s="92">
        <v>0</v>
      </c>
      <c r="AK98" s="92">
        <v>0</v>
      </c>
      <c r="AL98" s="92">
        <v>0</v>
      </c>
      <c r="AM98" s="92">
        <v>0</v>
      </c>
      <c r="AN98" s="92">
        <v>0</v>
      </c>
      <c r="AO98" s="92">
        <v>0</v>
      </c>
      <c r="AP98" s="92">
        <v>0</v>
      </c>
      <c r="AQ98" s="92">
        <v>0</v>
      </c>
      <c r="AR98" s="92">
        <v>0</v>
      </c>
      <c r="AS98" s="92">
        <v>0</v>
      </c>
    </row>
    <row r="99" spans="1:45" s="6" customFormat="1" ht="12.75" hidden="1" x14ac:dyDescent="0.2">
      <c r="A99" s="77" t="s">
        <v>945</v>
      </c>
      <c r="B99" s="80">
        <f>'Прил 10'!B99</f>
        <v>0</v>
      </c>
      <c r="C99" s="95">
        <f>'Прил 10'!C99</f>
        <v>0</v>
      </c>
      <c r="D99" s="92"/>
      <c r="E99" s="92"/>
      <c r="F99" s="92"/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  <c r="M99" s="92">
        <v>0</v>
      </c>
      <c r="N99" s="92">
        <v>0</v>
      </c>
      <c r="O99" s="92">
        <v>0</v>
      </c>
      <c r="P99" s="92">
        <v>0</v>
      </c>
      <c r="Q99" s="92">
        <v>0</v>
      </c>
      <c r="R99" s="92">
        <v>0</v>
      </c>
      <c r="S99" s="92">
        <v>0</v>
      </c>
      <c r="T99" s="92">
        <v>0</v>
      </c>
      <c r="U99" s="92">
        <v>0</v>
      </c>
      <c r="V99" s="92">
        <v>0</v>
      </c>
      <c r="W99" s="92">
        <v>0</v>
      </c>
      <c r="X99" s="92">
        <v>0</v>
      </c>
      <c r="Y99" s="92">
        <v>0</v>
      </c>
      <c r="Z99" s="92">
        <v>0</v>
      </c>
      <c r="AA99" s="92">
        <v>0</v>
      </c>
      <c r="AB99" s="92">
        <v>0</v>
      </c>
      <c r="AC99" s="92">
        <v>0</v>
      </c>
      <c r="AD99" s="92">
        <v>0</v>
      </c>
      <c r="AE99" s="92">
        <v>0</v>
      </c>
      <c r="AF99" s="92">
        <v>0</v>
      </c>
      <c r="AG99" s="92">
        <v>0</v>
      </c>
      <c r="AH99" s="92">
        <v>0</v>
      </c>
      <c r="AI99" s="92">
        <v>0</v>
      </c>
      <c r="AJ99" s="92">
        <v>0</v>
      </c>
      <c r="AK99" s="92">
        <v>0</v>
      </c>
      <c r="AL99" s="92">
        <v>0</v>
      </c>
      <c r="AM99" s="92">
        <v>0</v>
      </c>
      <c r="AN99" s="92">
        <v>0</v>
      </c>
      <c r="AO99" s="92">
        <v>0</v>
      </c>
      <c r="AP99" s="92">
        <v>0</v>
      </c>
      <c r="AQ99" s="92">
        <v>0</v>
      </c>
      <c r="AR99" s="92">
        <v>0</v>
      </c>
      <c r="AS99" s="92">
        <v>0</v>
      </c>
    </row>
    <row r="100" spans="1:45" s="6" customFormat="1" ht="43.15" hidden="1" customHeight="1" x14ac:dyDescent="0.2">
      <c r="A100" s="83" t="s">
        <v>1</v>
      </c>
      <c r="B100" s="84" t="s">
        <v>2</v>
      </c>
      <c r="C100" s="175" t="s">
        <v>36</v>
      </c>
      <c r="D100" s="171">
        <f>SUM(D101:D103)</f>
        <v>0</v>
      </c>
      <c r="E100" s="171">
        <f t="shared" ref="E100:R100" si="25">SUM(E101:E103)</f>
        <v>0</v>
      </c>
      <c r="F100" s="171">
        <f t="shared" si="25"/>
        <v>0</v>
      </c>
      <c r="G100" s="171">
        <f t="shared" si="25"/>
        <v>0</v>
      </c>
      <c r="H100" s="171">
        <f t="shared" si="25"/>
        <v>0</v>
      </c>
      <c r="I100" s="171">
        <f t="shared" si="25"/>
        <v>0</v>
      </c>
      <c r="J100" s="171">
        <f t="shared" si="25"/>
        <v>0</v>
      </c>
      <c r="K100" s="171">
        <f t="shared" si="25"/>
        <v>0</v>
      </c>
      <c r="L100" s="171">
        <f t="shared" si="25"/>
        <v>0</v>
      </c>
      <c r="M100" s="171">
        <f t="shared" si="25"/>
        <v>0</v>
      </c>
      <c r="N100" s="171">
        <f t="shared" si="25"/>
        <v>0</v>
      </c>
      <c r="O100" s="171">
        <f t="shared" si="25"/>
        <v>0</v>
      </c>
      <c r="P100" s="171">
        <f t="shared" si="25"/>
        <v>0</v>
      </c>
      <c r="Q100" s="171">
        <f t="shared" si="25"/>
        <v>0</v>
      </c>
      <c r="R100" s="171">
        <f t="shared" si="25"/>
        <v>0</v>
      </c>
      <c r="S100" s="171">
        <f t="shared" ref="S100:AS100" si="26">SUM(S101:S103)</f>
        <v>0</v>
      </c>
      <c r="T100" s="171">
        <f t="shared" si="26"/>
        <v>0</v>
      </c>
      <c r="U100" s="171">
        <f t="shared" si="26"/>
        <v>0</v>
      </c>
      <c r="V100" s="171">
        <f t="shared" si="26"/>
        <v>0</v>
      </c>
      <c r="W100" s="171">
        <f t="shared" si="26"/>
        <v>0</v>
      </c>
      <c r="X100" s="171">
        <f t="shared" si="26"/>
        <v>0</v>
      </c>
      <c r="Y100" s="171">
        <f t="shared" si="26"/>
        <v>0</v>
      </c>
      <c r="Z100" s="171">
        <f t="shared" si="26"/>
        <v>0</v>
      </c>
      <c r="AA100" s="171">
        <f t="shared" si="26"/>
        <v>0</v>
      </c>
      <c r="AB100" s="171">
        <f t="shared" si="26"/>
        <v>0</v>
      </c>
      <c r="AC100" s="171">
        <f t="shared" si="26"/>
        <v>0</v>
      </c>
      <c r="AD100" s="171">
        <f t="shared" si="26"/>
        <v>0</v>
      </c>
      <c r="AE100" s="171">
        <f t="shared" si="26"/>
        <v>0</v>
      </c>
      <c r="AF100" s="171">
        <f t="shared" si="26"/>
        <v>0</v>
      </c>
      <c r="AG100" s="171">
        <f t="shared" si="26"/>
        <v>0</v>
      </c>
      <c r="AH100" s="171">
        <f t="shared" si="26"/>
        <v>0</v>
      </c>
      <c r="AI100" s="171">
        <f t="shared" si="26"/>
        <v>0</v>
      </c>
      <c r="AJ100" s="171">
        <f t="shared" si="26"/>
        <v>0</v>
      </c>
      <c r="AK100" s="171">
        <f t="shared" si="26"/>
        <v>0</v>
      </c>
      <c r="AL100" s="171">
        <f t="shared" si="26"/>
        <v>0</v>
      </c>
      <c r="AM100" s="171">
        <f t="shared" si="26"/>
        <v>0</v>
      </c>
      <c r="AN100" s="171">
        <f t="shared" si="26"/>
        <v>0</v>
      </c>
      <c r="AO100" s="171">
        <f t="shared" si="26"/>
        <v>0</v>
      </c>
      <c r="AP100" s="171">
        <f t="shared" si="26"/>
        <v>0</v>
      </c>
      <c r="AQ100" s="171">
        <f t="shared" si="26"/>
        <v>0</v>
      </c>
      <c r="AR100" s="171">
        <f t="shared" si="26"/>
        <v>0</v>
      </c>
      <c r="AS100" s="171">
        <f t="shared" si="26"/>
        <v>0</v>
      </c>
    </row>
    <row r="101" spans="1:45" s="6" customFormat="1" ht="12.75" hidden="1" x14ac:dyDescent="0.2">
      <c r="A101" s="77" t="s">
        <v>1</v>
      </c>
      <c r="B101" s="80" t="s">
        <v>922</v>
      </c>
      <c r="C101" s="93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</row>
    <row r="102" spans="1:45" s="6" customFormat="1" ht="12.75" hidden="1" x14ac:dyDescent="0.2">
      <c r="A102" s="77" t="s">
        <v>1</v>
      </c>
      <c r="B102" s="80" t="s">
        <v>922</v>
      </c>
      <c r="C102" s="93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</row>
    <row r="103" spans="1:45" s="6" customFormat="1" ht="12.75" hidden="1" x14ac:dyDescent="0.2">
      <c r="A103" s="77" t="s">
        <v>85</v>
      </c>
      <c r="B103" s="78" t="s">
        <v>85</v>
      </c>
      <c r="C103" s="93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</row>
    <row r="104" spans="1:45" s="6" customFormat="1" ht="26.45" customHeight="1" x14ac:dyDescent="0.2">
      <c r="A104" s="81" t="s">
        <v>727</v>
      </c>
      <c r="B104" s="82" t="s">
        <v>3</v>
      </c>
      <c r="C104" s="174" t="s">
        <v>36</v>
      </c>
      <c r="D104" s="173">
        <f>D105+D109+D113+D117+D121+D125+D129+D133</f>
        <v>0</v>
      </c>
      <c r="E104" s="173">
        <f t="shared" ref="E104:R104" si="27">E105+E109+E113+E117+E121+E125+E129+E133</f>
        <v>0</v>
      </c>
      <c r="F104" s="173">
        <f t="shared" si="27"/>
        <v>0</v>
      </c>
      <c r="G104" s="173">
        <f t="shared" si="27"/>
        <v>0</v>
      </c>
      <c r="H104" s="173">
        <f t="shared" si="27"/>
        <v>0</v>
      </c>
      <c r="I104" s="173">
        <f t="shared" si="27"/>
        <v>0</v>
      </c>
      <c r="J104" s="173">
        <f t="shared" si="27"/>
        <v>0</v>
      </c>
      <c r="K104" s="173">
        <f t="shared" si="27"/>
        <v>0</v>
      </c>
      <c r="L104" s="173">
        <f t="shared" si="27"/>
        <v>0</v>
      </c>
      <c r="M104" s="173">
        <f t="shared" si="27"/>
        <v>0</v>
      </c>
      <c r="N104" s="173">
        <f t="shared" si="27"/>
        <v>0</v>
      </c>
      <c r="O104" s="173">
        <f t="shared" si="27"/>
        <v>0</v>
      </c>
      <c r="P104" s="173">
        <f t="shared" si="27"/>
        <v>0</v>
      </c>
      <c r="Q104" s="173">
        <f t="shared" si="27"/>
        <v>0</v>
      </c>
      <c r="R104" s="173">
        <f t="shared" si="27"/>
        <v>0</v>
      </c>
      <c r="S104" s="173">
        <f t="shared" ref="S104:AS104" si="28">S105+S109+S113+S117+S121+S125+S129+S133</f>
        <v>0</v>
      </c>
      <c r="T104" s="173">
        <f t="shared" si="28"/>
        <v>0</v>
      </c>
      <c r="U104" s="173">
        <f t="shared" si="28"/>
        <v>0</v>
      </c>
      <c r="V104" s="173">
        <f t="shared" si="28"/>
        <v>0</v>
      </c>
      <c r="W104" s="173">
        <f t="shared" si="28"/>
        <v>0</v>
      </c>
      <c r="X104" s="173">
        <f t="shared" si="28"/>
        <v>0</v>
      </c>
      <c r="Y104" s="173">
        <f t="shared" si="28"/>
        <v>0</v>
      </c>
      <c r="Z104" s="173">
        <f t="shared" si="28"/>
        <v>0</v>
      </c>
      <c r="AA104" s="173">
        <f t="shared" si="28"/>
        <v>0</v>
      </c>
      <c r="AB104" s="173">
        <f t="shared" si="28"/>
        <v>0</v>
      </c>
      <c r="AC104" s="173">
        <f t="shared" si="28"/>
        <v>0</v>
      </c>
      <c r="AD104" s="173">
        <f t="shared" si="28"/>
        <v>0</v>
      </c>
      <c r="AE104" s="173">
        <f t="shared" si="28"/>
        <v>0</v>
      </c>
      <c r="AF104" s="173">
        <f t="shared" si="28"/>
        <v>0</v>
      </c>
      <c r="AG104" s="173">
        <f t="shared" si="28"/>
        <v>0</v>
      </c>
      <c r="AH104" s="173">
        <f t="shared" si="28"/>
        <v>0</v>
      </c>
      <c r="AI104" s="173">
        <f t="shared" si="28"/>
        <v>0</v>
      </c>
      <c r="AJ104" s="173">
        <f t="shared" si="28"/>
        <v>0</v>
      </c>
      <c r="AK104" s="173">
        <f t="shared" si="28"/>
        <v>0</v>
      </c>
      <c r="AL104" s="173">
        <f t="shared" si="28"/>
        <v>0</v>
      </c>
      <c r="AM104" s="173">
        <f t="shared" si="28"/>
        <v>0</v>
      </c>
      <c r="AN104" s="173">
        <f t="shared" si="28"/>
        <v>0</v>
      </c>
      <c r="AO104" s="173">
        <f t="shared" si="28"/>
        <v>0</v>
      </c>
      <c r="AP104" s="173">
        <f t="shared" si="28"/>
        <v>0</v>
      </c>
      <c r="AQ104" s="173">
        <f t="shared" si="28"/>
        <v>0</v>
      </c>
      <c r="AR104" s="173">
        <f t="shared" si="28"/>
        <v>0</v>
      </c>
      <c r="AS104" s="173">
        <f t="shared" si="28"/>
        <v>0</v>
      </c>
    </row>
    <row r="105" spans="1:45" s="6" customFormat="1" ht="26.45" hidden="1" customHeight="1" x14ac:dyDescent="0.2">
      <c r="A105" s="83" t="s">
        <v>729</v>
      </c>
      <c r="B105" s="84" t="s">
        <v>4</v>
      </c>
      <c r="C105" s="175" t="s">
        <v>36</v>
      </c>
      <c r="D105" s="171">
        <f>SUM(D106:D108)</f>
        <v>0</v>
      </c>
      <c r="E105" s="171">
        <f t="shared" ref="E105:R105" si="29">SUM(E106:E108)</f>
        <v>0</v>
      </c>
      <c r="F105" s="171">
        <f t="shared" si="29"/>
        <v>0</v>
      </c>
      <c r="G105" s="171">
        <f t="shared" si="29"/>
        <v>0</v>
      </c>
      <c r="H105" s="171">
        <f t="shared" si="29"/>
        <v>0</v>
      </c>
      <c r="I105" s="171">
        <f t="shared" si="29"/>
        <v>0</v>
      </c>
      <c r="J105" s="171">
        <f t="shared" si="29"/>
        <v>0</v>
      </c>
      <c r="K105" s="171">
        <f t="shared" si="29"/>
        <v>0</v>
      </c>
      <c r="L105" s="171">
        <f t="shared" si="29"/>
        <v>0</v>
      </c>
      <c r="M105" s="171">
        <f t="shared" si="29"/>
        <v>0</v>
      </c>
      <c r="N105" s="171">
        <f t="shared" si="29"/>
        <v>0</v>
      </c>
      <c r="O105" s="171">
        <f t="shared" si="29"/>
        <v>0</v>
      </c>
      <c r="P105" s="171">
        <f t="shared" si="29"/>
        <v>0</v>
      </c>
      <c r="Q105" s="171">
        <f t="shared" si="29"/>
        <v>0</v>
      </c>
      <c r="R105" s="171">
        <f t="shared" si="29"/>
        <v>0</v>
      </c>
      <c r="S105" s="171">
        <f t="shared" ref="S105:AS105" si="30">SUM(S106:S108)</f>
        <v>0</v>
      </c>
      <c r="T105" s="171">
        <f t="shared" si="30"/>
        <v>0</v>
      </c>
      <c r="U105" s="171">
        <f t="shared" si="30"/>
        <v>0</v>
      </c>
      <c r="V105" s="171">
        <f t="shared" si="30"/>
        <v>0</v>
      </c>
      <c r="W105" s="171">
        <f t="shared" si="30"/>
        <v>0</v>
      </c>
      <c r="X105" s="171">
        <f t="shared" si="30"/>
        <v>0</v>
      </c>
      <c r="Y105" s="171">
        <f t="shared" si="30"/>
        <v>0</v>
      </c>
      <c r="Z105" s="171">
        <f t="shared" si="30"/>
        <v>0</v>
      </c>
      <c r="AA105" s="171">
        <f t="shared" si="30"/>
        <v>0</v>
      </c>
      <c r="AB105" s="171">
        <f t="shared" si="30"/>
        <v>0</v>
      </c>
      <c r="AC105" s="171">
        <f t="shared" si="30"/>
        <v>0</v>
      </c>
      <c r="AD105" s="171">
        <f t="shared" si="30"/>
        <v>0</v>
      </c>
      <c r="AE105" s="171">
        <f t="shared" si="30"/>
        <v>0</v>
      </c>
      <c r="AF105" s="171">
        <f t="shared" si="30"/>
        <v>0</v>
      </c>
      <c r="AG105" s="171">
        <f t="shared" si="30"/>
        <v>0</v>
      </c>
      <c r="AH105" s="171">
        <f t="shared" si="30"/>
        <v>0</v>
      </c>
      <c r="AI105" s="171">
        <f t="shared" si="30"/>
        <v>0</v>
      </c>
      <c r="AJ105" s="171">
        <f t="shared" si="30"/>
        <v>0</v>
      </c>
      <c r="AK105" s="171">
        <f t="shared" si="30"/>
        <v>0</v>
      </c>
      <c r="AL105" s="171">
        <f t="shared" si="30"/>
        <v>0</v>
      </c>
      <c r="AM105" s="171">
        <f t="shared" si="30"/>
        <v>0</v>
      </c>
      <c r="AN105" s="171">
        <f t="shared" si="30"/>
        <v>0</v>
      </c>
      <c r="AO105" s="171">
        <f t="shared" si="30"/>
        <v>0</v>
      </c>
      <c r="AP105" s="171">
        <f t="shared" si="30"/>
        <v>0</v>
      </c>
      <c r="AQ105" s="171">
        <f t="shared" si="30"/>
        <v>0</v>
      </c>
      <c r="AR105" s="171">
        <f t="shared" si="30"/>
        <v>0</v>
      </c>
      <c r="AS105" s="171">
        <f t="shared" si="30"/>
        <v>0</v>
      </c>
    </row>
    <row r="106" spans="1:45" s="6" customFormat="1" ht="12.75" hidden="1" x14ac:dyDescent="0.2">
      <c r="A106" s="77" t="s">
        <v>729</v>
      </c>
      <c r="B106" s="80" t="s">
        <v>922</v>
      </c>
      <c r="C106" s="93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</row>
    <row r="107" spans="1:45" s="6" customFormat="1" ht="12.75" hidden="1" x14ac:dyDescent="0.2">
      <c r="A107" s="77" t="s">
        <v>729</v>
      </c>
      <c r="B107" s="80" t="s">
        <v>922</v>
      </c>
      <c r="C107" s="93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</row>
    <row r="108" spans="1:45" s="6" customFormat="1" ht="12.75" hidden="1" x14ac:dyDescent="0.2">
      <c r="A108" s="77" t="s">
        <v>85</v>
      </c>
      <c r="B108" s="78" t="s">
        <v>85</v>
      </c>
      <c r="C108" s="93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</row>
    <row r="109" spans="1:45" s="6" customFormat="1" ht="27.6" hidden="1" customHeight="1" x14ac:dyDescent="0.2">
      <c r="A109" s="83" t="s">
        <v>732</v>
      </c>
      <c r="B109" s="84" t="s">
        <v>5</v>
      </c>
      <c r="C109" s="175" t="s">
        <v>36</v>
      </c>
      <c r="D109" s="171">
        <f>SUM(D110:D112)</f>
        <v>0</v>
      </c>
      <c r="E109" s="171">
        <f t="shared" ref="E109:R109" si="31">SUM(E110:E112)</f>
        <v>0</v>
      </c>
      <c r="F109" s="171">
        <f t="shared" si="31"/>
        <v>0</v>
      </c>
      <c r="G109" s="171">
        <f t="shared" si="31"/>
        <v>0</v>
      </c>
      <c r="H109" s="171">
        <f t="shared" si="31"/>
        <v>0</v>
      </c>
      <c r="I109" s="171">
        <f t="shared" si="31"/>
        <v>0</v>
      </c>
      <c r="J109" s="171">
        <f t="shared" si="31"/>
        <v>0</v>
      </c>
      <c r="K109" s="171">
        <f t="shared" si="31"/>
        <v>0</v>
      </c>
      <c r="L109" s="171">
        <f t="shared" si="31"/>
        <v>0</v>
      </c>
      <c r="M109" s="171">
        <f t="shared" si="31"/>
        <v>0</v>
      </c>
      <c r="N109" s="171">
        <f t="shared" si="31"/>
        <v>0</v>
      </c>
      <c r="O109" s="171">
        <f t="shared" si="31"/>
        <v>0</v>
      </c>
      <c r="P109" s="171">
        <f t="shared" si="31"/>
        <v>0</v>
      </c>
      <c r="Q109" s="171">
        <f t="shared" si="31"/>
        <v>0</v>
      </c>
      <c r="R109" s="171">
        <f t="shared" si="31"/>
        <v>0</v>
      </c>
      <c r="S109" s="171">
        <f t="shared" ref="S109:AS109" si="32">SUM(S110:S112)</f>
        <v>0</v>
      </c>
      <c r="T109" s="171">
        <f t="shared" si="32"/>
        <v>0</v>
      </c>
      <c r="U109" s="171">
        <f t="shared" si="32"/>
        <v>0</v>
      </c>
      <c r="V109" s="171">
        <f t="shared" si="32"/>
        <v>0</v>
      </c>
      <c r="W109" s="171">
        <f t="shared" si="32"/>
        <v>0</v>
      </c>
      <c r="X109" s="171">
        <f t="shared" si="32"/>
        <v>0</v>
      </c>
      <c r="Y109" s="171">
        <f t="shared" si="32"/>
        <v>0</v>
      </c>
      <c r="Z109" s="171">
        <f t="shared" si="32"/>
        <v>0</v>
      </c>
      <c r="AA109" s="171">
        <f t="shared" si="32"/>
        <v>0</v>
      </c>
      <c r="AB109" s="171">
        <f t="shared" si="32"/>
        <v>0</v>
      </c>
      <c r="AC109" s="171">
        <f t="shared" si="32"/>
        <v>0</v>
      </c>
      <c r="AD109" s="171">
        <f t="shared" si="32"/>
        <v>0</v>
      </c>
      <c r="AE109" s="171">
        <f t="shared" si="32"/>
        <v>0</v>
      </c>
      <c r="AF109" s="171">
        <f t="shared" si="32"/>
        <v>0</v>
      </c>
      <c r="AG109" s="171">
        <f t="shared" si="32"/>
        <v>0</v>
      </c>
      <c r="AH109" s="171">
        <f t="shared" si="32"/>
        <v>0</v>
      </c>
      <c r="AI109" s="171">
        <f t="shared" si="32"/>
        <v>0</v>
      </c>
      <c r="AJ109" s="171">
        <f t="shared" si="32"/>
        <v>0</v>
      </c>
      <c r="AK109" s="171">
        <f t="shared" si="32"/>
        <v>0</v>
      </c>
      <c r="AL109" s="171">
        <f t="shared" si="32"/>
        <v>0</v>
      </c>
      <c r="AM109" s="171">
        <f t="shared" si="32"/>
        <v>0</v>
      </c>
      <c r="AN109" s="171">
        <f t="shared" si="32"/>
        <v>0</v>
      </c>
      <c r="AO109" s="171">
        <f t="shared" si="32"/>
        <v>0</v>
      </c>
      <c r="AP109" s="171">
        <f t="shared" si="32"/>
        <v>0</v>
      </c>
      <c r="AQ109" s="171">
        <f t="shared" si="32"/>
        <v>0</v>
      </c>
      <c r="AR109" s="171">
        <f t="shared" si="32"/>
        <v>0</v>
      </c>
      <c r="AS109" s="171">
        <f t="shared" si="32"/>
        <v>0</v>
      </c>
    </row>
    <row r="110" spans="1:45" s="6" customFormat="1" ht="12.75" hidden="1" x14ac:dyDescent="0.2">
      <c r="A110" s="77" t="s">
        <v>732</v>
      </c>
      <c r="B110" s="80" t="s">
        <v>922</v>
      </c>
      <c r="C110" s="93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</row>
    <row r="111" spans="1:45" s="6" customFormat="1" ht="12.75" hidden="1" x14ac:dyDescent="0.2">
      <c r="A111" s="77" t="s">
        <v>732</v>
      </c>
      <c r="B111" s="80" t="s">
        <v>922</v>
      </c>
      <c r="C111" s="93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</row>
    <row r="112" spans="1:45" s="6" customFormat="1" ht="12.75" hidden="1" x14ac:dyDescent="0.2">
      <c r="A112" s="77" t="s">
        <v>85</v>
      </c>
      <c r="B112" s="78" t="s">
        <v>85</v>
      </c>
      <c r="C112" s="93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</row>
    <row r="113" spans="1:45" s="6" customFormat="1" ht="30" hidden="1" customHeight="1" x14ac:dyDescent="0.2">
      <c r="A113" s="83" t="s">
        <v>733</v>
      </c>
      <c r="B113" s="84" t="s">
        <v>6</v>
      </c>
      <c r="C113" s="175" t="s">
        <v>36</v>
      </c>
      <c r="D113" s="171">
        <f>SUM(D114:D116)</f>
        <v>0</v>
      </c>
      <c r="E113" s="171">
        <f t="shared" ref="E113:R113" si="33">SUM(E114:E116)</f>
        <v>0</v>
      </c>
      <c r="F113" s="171">
        <f t="shared" si="33"/>
        <v>0</v>
      </c>
      <c r="G113" s="171">
        <f t="shared" si="33"/>
        <v>0</v>
      </c>
      <c r="H113" s="171">
        <f t="shared" si="33"/>
        <v>0</v>
      </c>
      <c r="I113" s="171">
        <f t="shared" si="33"/>
        <v>0</v>
      </c>
      <c r="J113" s="171">
        <f t="shared" si="33"/>
        <v>0</v>
      </c>
      <c r="K113" s="171">
        <f t="shared" si="33"/>
        <v>0</v>
      </c>
      <c r="L113" s="171">
        <f t="shared" si="33"/>
        <v>0</v>
      </c>
      <c r="M113" s="171">
        <f t="shared" si="33"/>
        <v>0</v>
      </c>
      <c r="N113" s="171">
        <f t="shared" si="33"/>
        <v>0</v>
      </c>
      <c r="O113" s="171">
        <f t="shared" si="33"/>
        <v>0</v>
      </c>
      <c r="P113" s="171">
        <f t="shared" si="33"/>
        <v>0</v>
      </c>
      <c r="Q113" s="171">
        <f t="shared" si="33"/>
        <v>0</v>
      </c>
      <c r="R113" s="171">
        <f t="shared" si="33"/>
        <v>0</v>
      </c>
      <c r="S113" s="171">
        <f t="shared" ref="S113:AS113" si="34">SUM(S114:S116)</f>
        <v>0</v>
      </c>
      <c r="T113" s="171">
        <f t="shared" si="34"/>
        <v>0</v>
      </c>
      <c r="U113" s="171">
        <f t="shared" si="34"/>
        <v>0</v>
      </c>
      <c r="V113" s="171">
        <f t="shared" si="34"/>
        <v>0</v>
      </c>
      <c r="W113" s="171">
        <f t="shared" si="34"/>
        <v>0</v>
      </c>
      <c r="X113" s="171">
        <f t="shared" si="34"/>
        <v>0</v>
      </c>
      <c r="Y113" s="171">
        <f t="shared" si="34"/>
        <v>0</v>
      </c>
      <c r="Z113" s="171">
        <f t="shared" si="34"/>
        <v>0</v>
      </c>
      <c r="AA113" s="171">
        <f t="shared" si="34"/>
        <v>0</v>
      </c>
      <c r="AB113" s="171">
        <f t="shared" si="34"/>
        <v>0</v>
      </c>
      <c r="AC113" s="171">
        <f t="shared" si="34"/>
        <v>0</v>
      </c>
      <c r="AD113" s="171">
        <f t="shared" si="34"/>
        <v>0</v>
      </c>
      <c r="AE113" s="171">
        <f t="shared" si="34"/>
        <v>0</v>
      </c>
      <c r="AF113" s="171">
        <f t="shared" si="34"/>
        <v>0</v>
      </c>
      <c r="AG113" s="171">
        <f t="shared" si="34"/>
        <v>0</v>
      </c>
      <c r="AH113" s="171">
        <f t="shared" si="34"/>
        <v>0</v>
      </c>
      <c r="AI113" s="171">
        <f t="shared" si="34"/>
        <v>0</v>
      </c>
      <c r="AJ113" s="171">
        <f t="shared" si="34"/>
        <v>0</v>
      </c>
      <c r="AK113" s="171">
        <f t="shared" si="34"/>
        <v>0</v>
      </c>
      <c r="AL113" s="171">
        <f t="shared" si="34"/>
        <v>0</v>
      </c>
      <c r="AM113" s="171">
        <f t="shared" si="34"/>
        <v>0</v>
      </c>
      <c r="AN113" s="171">
        <f t="shared" si="34"/>
        <v>0</v>
      </c>
      <c r="AO113" s="171">
        <f t="shared" si="34"/>
        <v>0</v>
      </c>
      <c r="AP113" s="171">
        <f t="shared" si="34"/>
        <v>0</v>
      </c>
      <c r="AQ113" s="171">
        <f t="shared" si="34"/>
        <v>0</v>
      </c>
      <c r="AR113" s="171">
        <f t="shared" si="34"/>
        <v>0</v>
      </c>
      <c r="AS113" s="171">
        <f t="shared" si="34"/>
        <v>0</v>
      </c>
    </row>
    <row r="114" spans="1:45" s="6" customFormat="1" ht="12.75" hidden="1" x14ac:dyDescent="0.2">
      <c r="A114" s="77" t="s">
        <v>733</v>
      </c>
      <c r="B114" s="80" t="s">
        <v>922</v>
      </c>
      <c r="C114" s="93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</row>
    <row r="115" spans="1:45" s="6" customFormat="1" ht="12.75" hidden="1" x14ac:dyDescent="0.2">
      <c r="A115" s="77" t="s">
        <v>733</v>
      </c>
      <c r="B115" s="80" t="s">
        <v>922</v>
      </c>
      <c r="C115" s="93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</row>
    <row r="116" spans="1:45" s="6" customFormat="1" ht="12.75" hidden="1" x14ac:dyDescent="0.2">
      <c r="A116" s="77" t="s">
        <v>85</v>
      </c>
      <c r="B116" s="78" t="s">
        <v>85</v>
      </c>
      <c r="C116" s="93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</row>
    <row r="117" spans="1:45" s="6" customFormat="1" ht="28.15" hidden="1" customHeight="1" x14ac:dyDescent="0.2">
      <c r="A117" s="83" t="s">
        <v>734</v>
      </c>
      <c r="B117" s="84" t="s">
        <v>7</v>
      </c>
      <c r="C117" s="175" t="s">
        <v>36</v>
      </c>
      <c r="D117" s="171">
        <f>SUM(D118:D120)</f>
        <v>0</v>
      </c>
      <c r="E117" s="171">
        <f t="shared" ref="E117:R117" si="35">SUM(E118:E120)</f>
        <v>0</v>
      </c>
      <c r="F117" s="171">
        <f t="shared" si="35"/>
        <v>0</v>
      </c>
      <c r="G117" s="171">
        <f t="shared" si="35"/>
        <v>0</v>
      </c>
      <c r="H117" s="171">
        <f t="shared" si="35"/>
        <v>0</v>
      </c>
      <c r="I117" s="171">
        <f t="shared" si="35"/>
        <v>0</v>
      </c>
      <c r="J117" s="171">
        <f t="shared" si="35"/>
        <v>0</v>
      </c>
      <c r="K117" s="171">
        <f t="shared" si="35"/>
        <v>0</v>
      </c>
      <c r="L117" s="171">
        <f t="shared" si="35"/>
        <v>0</v>
      </c>
      <c r="M117" s="171">
        <f t="shared" si="35"/>
        <v>0</v>
      </c>
      <c r="N117" s="171">
        <f t="shared" si="35"/>
        <v>0</v>
      </c>
      <c r="O117" s="171">
        <f t="shared" si="35"/>
        <v>0</v>
      </c>
      <c r="P117" s="171">
        <f t="shared" si="35"/>
        <v>0</v>
      </c>
      <c r="Q117" s="171">
        <f t="shared" si="35"/>
        <v>0</v>
      </c>
      <c r="R117" s="171">
        <f t="shared" si="35"/>
        <v>0</v>
      </c>
      <c r="S117" s="171">
        <f t="shared" ref="S117:AS117" si="36">SUM(S118:S120)</f>
        <v>0</v>
      </c>
      <c r="T117" s="171">
        <f t="shared" si="36"/>
        <v>0</v>
      </c>
      <c r="U117" s="171">
        <f t="shared" si="36"/>
        <v>0</v>
      </c>
      <c r="V117" s="171">
        <f t="shared" si="36"/>
        <v>0</v>
      </c>
      <c r="W117" s="171">
        <f t="shared" si="36"/>
        <v>0</v>
      </c>
      <c r="X117" s="171">
        <f t="shared" si="36"/>
        <v>0</v>
      </c>
      <c r="Y117" s="171">
        <f t="shared" si="36"/>
        <v>0</v>
      </c>
      <c r="Z117" s="171">
        <f t="shared" si="36"/>
        <v>0</v>
      </c>
      <c r="AA117" s="171">
        <f t="shared" si="36"/>
        <v>0</v>
      </c>
      <c r="AB117" s="171">
        <f t="shared" si="36"/>
        <v>0</v>
      </c>
      <c r="AC117" s="171">
        <f t="shared" si="36"/>
        <v>0</v>
      </c>
      <c r="AD117" s="171">
        <f t="shared" si="36"/>
        <v>0</v>
      </c>
      <c r="AE117" s="171">
        <f t="shared" si="36"/>
        <v>0</v>
      </c>
      <c r="AF117" s="171">
        <f t="shared" si="36"/>
        <v>0</v>
      </c>
      <c r="AG117" s="171">
        <f t="shared" si="36"/>
        <v>0</v>
      </c>
      <c r="AH117" s="171">
        <f t="shared" si="36"/>
        <v>0</v>
      </c>
      <c r="AI117" s="171">
        <f t="shared" si="36"/>
        <v>0</v>
      </c>
      <c r="AJ117" s="171">
        <f t="shared" si="36"/>
        <v>0</v>
      </c>
      <c r="AK117" s="171">
        <f t="shared" si="36"/>
        <v>0</v>
      </c>
      <c r="AL117" s="171">
        <f t="shared" si="36"/>
        <v>0</v>
      </c>
      <c r="AM117" s="171">
        <f t="shared" si="36"/>
        <v>0</v>
      </c>
      <c r="AN117" s="171">
        <f t="shared" si="36"/>
        <v>0</v>
      </c>
      <c r="AO117" s="171">
        <f t="shared" si="36"/>
        <v>0</v>
      </c>
      <c r="AP117" s="171">
        <f t="shared" si="36"/>
        <v>0</v>
      </c>
      <c r="AQ117" s="171">
        <f t="shared" si="36"/>
        <v>0</v>
      </c>
      <c r="AR117" s="171">
        <f t="shared" si="36"/>
        <v>0</v>
      </c>
      <c r="AS117" s="171">
        <f t="shared" si="36"/>
        <v>0</v>
      </c>
    </row>
    <row r="118" spans="1:45" s="6" customFormat="1" ht="12.75" hidden="1" x14ac:dyDescent="0.2">
      <c r="A118" s="77" t="s">
        <v>734</v>
      </c>
      <c r="B118" s="80" t="s">
        <v>922</v>
      </c>
      <c r="C118" s="93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</row>
    <row r="119" spans="1:45" s="6" customFormat="1" ht="12.75" hidden="1" x14ac:dyDescent="0.2">
      <c r="A119" s="77" t="s">
        <v>734</v>
      </c>
      <c r="B119" s="80" t="s">
        <v>922</v>
      </c>
      <c r="C119" s="93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</row>
    <row r="120" spans="1:45" s="6" customFormat="1" ht="12.75" hidden="1" x14ac:dyDescent="0.2">
      <c r="A120" s="77" t="s">
        <v>85</v>
      </c>
      <c r="B120" s="78" t="s">
        <v>85</v>
      </c>
      <c r="C120" s="93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</row>
    <row r="121" spans="1:45" s="6" customFormat="1" ht="31.9" customHeight="1" x14ac:dyDescent="0.2">
      <c r="A121" s="83" t="s">
        <v>735</v>
      </c>
      <c r="B121" s="84" t="s">
        <v>8</v>
      </c>
      <c r="C121" s="175" t="s">
        <v>36</v>
      </c>
      <c r="D121" s="170">
        <f>SUM(D122:D124)</f>
        <v>0</v>
      </c>
      <c r="E121" s="170">
        <f t="shared" ref="E121:R121" si="37">SUM(E122:E124)</f>
        <v>0</v>
      </c>
      <c r="F121" s="170">
        <f t="shared" si="37"/>
        <v>0</v>
      </c>
      <c r="G121" s="170">
        <f t="shared" si="37"/>
        <v>0</v>
      </c>
      <c r="H121" s="170">
        <f t="shared" si="37"/>
        <v>0</v>
      </c>
      <c r="I121" s="170">
        <f t="shared" si="37"/>
        <v>0</v>
      </c>
      <c r="J121" s="170">
        <f t="shared" si="37"/>
        <v>0</v>
      </c>
      <c r="K121" s="170">
        <f t="shared" si="37"/>
        <v>0</v>
      </c>
      <c r="L121" s="170">
        <f t="shared" si="37"/>
        <v>0</v>
      </c>
      <c r="M121" s="170">
        <f t="shared" si="37"/>
        <v>0</v>
      </c>
      <c r="N121" s="170">
        <f t="shared" si="37"/>
        <v>0</v>
      </c>
      <c r="O121" s="170">
        <f t="shared" si="37"/>
        <v>0</v>
      </c>
      <c r="P121" s="170">
        <f t="shared" si="37"/>
        <v>0</v>
      </c>
      <c r="Q121" s="170">
        <f t="shared" si="37"/>
        <v>0</v>
      </c>
      <c r="R121" s="170">
        <f t="shared" si="37"/>
        <v>0</v>
      </c>
      <c r="S121" s="170">
        <f t="shared" ref="S121:AS121" si="38">SUM(S122:S124)</f>
        <v>0</v>
      </c>
      <c r="T121" s="170">
        <f t="shared" si="38"/>
        <v>0</v>
      </c>
      <c r="U121" s="170">
        <f t="shared" si="38"/>
        <v>0</v>
      </c>
      <c r="V121" s="170">
        <f t="shared" si="38"/>
        <v>0</v>
      </c>
      <c r="W121" s="170">
        <f t="shared" si="38"/>
        <v>0</v>
      </c>
      <c r="X121" s="170">
        <f t="shared" si="38"/>
        <v>0</v>
      </c>
      <c r="Y121" s="170">
        <f t="shared" si="38"/>
        <v>0</v>
      </c>
      <c r="Z121" s="170">
        <f t="shared" si="38"/>
        <v>0</v>
      </c>
      <c r="AA121" s="170">
        <f t="shared" si="38"/>
        <v>0</v>
      </c>
      <c r="AB121" s="170">
        <f t="shared" si="38"/>
        <v>0</v>
      </c>
      <c r="AC121" s="170">
        <f t="shared" si="38"/>
        <v>0</v>
      </c>
      <c r="AD121" s="170">
        <f t="shared" si="38"/>
        <v>0</v>
      </c>
      <c r="AE121" s="170">
        <f t="shared" si="38"/>
        <v>0</v>
      </c>
      <c r="AF121" s="170">
        <f t="shared" si="38"/>
        <v>0</v>
      </c>
      <c r="AG121" s="170">
        <f t="shared" si="38"/>
        <v>0</v>
      </c>
      <c r="AH121" s="170">
        <f t="shared" si="38"/>
        <v>0</v>
      </c>
      <c r="AI121" s="170">
        <f t="shared" si="38"/>
        <v>0</v>
      </c>
      <c r="AJ121" s="170">
        <f t="shared" si="38"/>
        <v>0</v>
      </c>
      <c r="AK121" s="170">
        <f t="shared" si="38"/>
        <v>0</v>
      </c>
      <c r="AL121" s="170">
        <f t="shared" si="38"/>
        <v>0</v>
      </c>
      <c r="AM121" s="170">
        <f t="shared" si="38"/>
        <v>0</v>
      </c>
      <c r="AN121" s="170">
        <f t="shared" si="38"/>
        <v>0</v>
      </c>
      <c r="AO121" s="170">
        <f t="shared" si="38"/>
        <v>0</v>
      </c>
      <c r="AP121" s="170">
        <f t="shared" si="38"/>
        <v>0</v>
      </c>
      <c r="AQ121" s="170">
        <f t="shared" si="38"/>
        <v>0</v>
      </c>
      <c r="AR121" s="170">
        <f t="shared" si="38"/>
        <v>0</v>
      </c>
      <c r="AS121" s="170">
        <f t="shared" si="38"/>
        <v>0</v>
      </c>
    </row>
    <row r="122" spans="1:45" s="6" customFormat="1" ht="25.5" x14ac:dyDescent="0.2">
      <c r="A122" s="77" t="s">
        <v>735</v>
      </c>
      <c r="B122" s="85" t="str">
        <f>'Прил 10'!B122</f>
        <v>Организация интеллектуальной системы учета электрической энергии</v>
      </c>
      <c r="C122" s="95" t="str">
        <f>'Прил 10'!C122</f>
        <v>М/УСК/73/А7</v>
      </c>
      <c r="D122" s="131">
        <v>0</v>
      </c>
      <c r="E122" s="131">
        <v>0</v>
      </c>
      <c r="F122" s="131">
        <v>0</v>
      </c>
      <c r="G122" s="131">
        <v>0</v>
      </c>
      <c r="H122" s="131">
        <v>0</v>
      </c>
      <c r="I122" s="131">
        <v>0</v>
      </c>
      <c r="J122" s="131">
        <v>0</v>
      </c>
      <c r="K122" s="131">
        <v>0</v>
      </c>
      <c r="L122" s="131">
        <v>0</v>
      </c>
      <c r="M122" s="131">
        <v>0</v>
      </c>
      <c r="N122" s="131">
        <v>0</v>
      </c>
      <c r="O122" s="131">
        <v>0</v>
      </c>
      <c r="P122" s="131">
        <v>0</v>
      </c>
      <c r="Q122" s="131">
        <v>0</v>
      </c>
      <c r="R122" s="131">
        <v>0</v>
      </c>
      <c r="S122" s="131">
        <v>0</v>
      </c>
      <c r="T122" s="131">
        <v>0</v>
      </c>
      <c r="U122" s="131">
        <v>0</v>
      </c>
      <c r="V122" s="131">
        <v>0</v>
      </c>
      <c r="W122" s="131">
        <v>0</v>
      </c>
      <c r="X122" s="131">
        <v>0</v>
      </c>
      <c r="Y122" s="131">
        <v>0</v>
      </c>
      <c r="Z122" s="131">
        <v>0</v>
      </c>
      <c r="AA122" s="131">
        <v>0</v>
      </c>
      <c r="AB122" s="131">
        <f>'Прил 12'!J122</f>
        <v>0</v>
      </c>
      <c r="AC122" s="131">
        <f>'Прил 12'!K122</f>
        <v>0</v>
      </c>
      <c r="AD122" s="131">
        <v>0</v>
      </c>
      <c r="AE122" s="131">
        <v>0</v>
      </c>
      <c r="AF122" s="131">
        <v>0</v>
      </c>
      <c r="AG122" s="131">
        <v>0</v>
      </c>
      <c r="AH122" s="131">
        <v>0</v>
      </c>
      <c r="AI122" s="131">
        <v>0</v>
      </c>
      <c r="AJ122" s="131">
        <v>0</v>
      </c>
      <c r="AK122" s="131">
        <v>0</v>
      </c>
      <c r="AL122" s="131">
        <v>0</v>
      </c>
      <c r="AM122" s="131">
        <v>0</v>
      </c>
      <c r="AN122" s="131">
        <v>0</v>
      </c>
      <c r="AO122" s="131">
        <v>0</v>
      </c>
      <c r="AP122" s="131">
        <v>0</v>
      </c>
      <c r="AQ122" s="131">
        <v>0</v>
      </c>
      <c r="AR122" s="131">
        <v>0</v>
      </c>
      <c r="AS122" s="131">
        <v>0</v>
      </c>
    </row>
    <row r="123" spans="1:45" s="6" customFormat="1" ht="12.75" hidden="1" x14ac:dyDescent="0.2">
      <c r="A123" s="77" t="s">
        <v>735</v>
      </c>
      <c r="B123" s="85">
        <f>'Прил 10'!B123</f>
        <v>0</v>
      </c>
      <c r="C123" s="95">
        <f>'Прил 10'!C123</f>
        <v>0</v>
      </c>
      <c r="D123" s="131">
        <v>0</v>
      </c>
      <c r="E123" s="131">
        <v>0</v>
      </c>
      <c r="F123" s="131">
        <v>0</v>
      </c>
      <c r="G123" s="131">
        <v>0</v>
      </c>
      <c r="H123" s="131">
        <v>0</v>
      </c>
      <c r="I123" s="131">
        <v>0</v>
      </c>
      <c r="J123" s="131">
        <v>0</v>
      </c>
      <c r="K123" s="131">
        <v>0</v>
      </c>
      <c r="L123" s="131">
        <v>0</v>
      </c>
      <c r="M123" s="131">
        <v>0</v>
      </c>
      <c r="N123" s="131">
        <v>0</v>
      </c>
      <c r="O123" s="131">
        <v>0</v>
      </c>
      <c r="P123" s="131">
        <v>0</v>
      </c>
      <c r="Q123" s="131">
        <v>0</v>
      </c>
      <c r="R123" s="131">
        <v>0</v>
      </c>
      <c r="S123" s="131">
        <v>0</v>
      </c>
      <c r="T123" s="131">
        <v>0</v>
      </c>
      <c r="U123" s="131">
        <v>0</v>
      </c>
      <c r="V123" s="131">
        <v>0</v>
      </c>
      <c r="W123" s="131">
        <v>0</v>
      </c>
      <c r="X123" s="131">
        <v>0</v>
      </c>
      <c r="Y123" s="131">
        <v>0</v>
      </c>
      <c r="Z123" s="131">
        <v>0</v>
      </c>
      <c r="AA123" s="131">
        <v>0</v>
      </c>
      <c r="AB123" s="131">
        <f>'Прил 12'!H123</f>
        <v>0</v>
      </c>
      <c r="AC123" s="131">
        <f>'Прил 12'!I123</f>
        <v>0</v>
      </c>
      <c r="AD123" s="131">
        <v>0</v>
      </c>
      <c r="AE123" s="131">
        <v>0</v>
      </c>
      <c r="AF123" s="131">
        <v>0</v>
      </c>
      <c r="AG123" s="131">
        <v>0</v>
      </c>
      <c r="AH123" s="131">
        <v>0</v>
      </c>
      <c r="AI123" s="131">
        <v>0</v>
      </c>
      <c r="AJ123" s="131">
        <v>0</v>
      </c>
      <c r="AK123" s="131">
        <v>0</v>
      </c>
      <c r="AL123" s="131">
        <v>0</v>
      </c>
      <c r="AM123" s="131">
        <v>0</v>
      </c>
      <c r="AN123" s="131">
        <v>0</v>
      </c>
      <c r="AO123" s="131">
        <v>0</v>
      </c>
      <c r="AP123" s="131">
        <v>0</v>
      </c>
      <c r="AQ123" s="131">
        <v>0</v>
      </c>
      <c r="AR123" s="131">
        <v>0</v>
      </c>
      <c r="AS123" s="131">
        <v>0</v>
      </c>
    </row>
    <row r="124" spans="1:45" s="6" customFormat="1" ht="12.75" hidden="1" x14ac:dyDescent="0.2">
      <c r="A124" s="77" t="s">
        <v>735</v>
      </c>
      <c r="B124" s="85">
        <f>'Прил 10'!B124</f>
        <v>0</v>
      </c>
      <c r="C124" s="95">
        <f>'Прил 10'!C124</f>
        <v>0</v>
      </c>
      <c r="D124" s="131">
        <v>0</v>
      </c>
      <c r="E124" s="131">
        <v>0</v>
      </c>
      <c r="F124" s="131">
        <v>0</v>
      </c>
      <c r="G124" s="131">
        <v>0</v>
      </c>
      <c r="H124" s="131">
        <v>0</v>
      </c>
      <c r="I124" s="131">
        <v>0</v>
      </c>
      <c r="J124" s="131">
        <v>0</v>
      </c>
      <c r="K124" s="131">
        <v>0</v>
      </c>
      <c r="L124" s="131">
        <v>0</v>
      </c>
      <c r="M124" s="131">
        <v>0</v>
      </c>
      <c r="N124" s="131">
        <v>0</v>
      </c>
      <c r="O124" s="131">
        <v>0</v>
      </c>
      <c r="P124" s="131">
        <v>0</v>
      </c>
      <c r="Q124" s="131">
        <v>0</v>
      </c>
      <c r="R124" s="131">
        <v>0</v>
      </c>
      <c r="S124" s="131">
        <v>0</v>
      </c>
      <c r="T124" s="131">
        <v>0</v>
      </c>
      <c r="U124" s="131">
        <v>0</v>
      </c>
      <c r="V124" s="131">
        <v>0</v>
      </c>
      <c r="W124" s="131">
        <v>0</v>
      </c>
      <c r="X124" s="131">
        <v>0</v>
      </c>
      <c r="Y124" s="131">
        <v>0</v>
      </c>
      <c r="Z124" s="131">
        <v>0</v>
      </c>
      <c r="AA124" s="131">
        <v>0</v>
      </c>
      <c r="AB124" s="131">
        <f>'Прил 12'!H124</f>
        <v>0</v>
      </c>
      <c r="AC124" s="131">
        <f>'Прил 12'!I124</f>
        <v>0</v>
      </c>
      <c r="AD124" s="131">
        <v>0</v>
      </c>
      <c r="AE124" s="131">
        <v>0</v>
      </c>
      <c r="AF124" s="131">
        <v>0</v>
      </c>
      <c r="AG124" s="131">
        <v>0</v>
      </c>
      <c r="AH124" s="131">
        <v>0</v>
      </c>
      <c r="AI124" s="131">
        <v>0</v>
      </c>
      <c r="AJ124" s="131">
        <v>0</v>
      </c>
      <c r="AK124" s="131">
        <v>0</v>
      </c>
      <c r="AL124" s="131">
        <v>0</v>
      </c>
      <c r="AM124" s="131">
        <v>0</v>
      </c>
      <c r="AN124" s="131">
        <v>0</v>
      </c>
      <c r="AO124" s="131">
        <v>0</v>
      </c>
      <c r="AP124" s="131">
        <v>0</v>
      </c>
      <c r="AQ124" s="131">
        <v>0</v>
      </c>
      <c r="AR124" s="131">
        <v>0</v>
      </c>
      <c r="AS124" s="131">
        <v>0</v>
      </c>
    </row>
    <row r="125" spans="1:45" s="6" customFormat="1" ht="38.450000000000003" hidden="1" customHeight="1" x14ac:dyDescent="0.2">
      <c r="A125" s="83" t="s">
        <v>736</v>
      </c>
      <c r="B125" s="84" t="s">
        <v>9</v>
      </c>
      <c r="C125" s="175" t="s">
        <v>36</v>
      </c>
      <c r="D125" s="171">
        <f>SUM(D126:D128)</f>
        <v>0</v>
      </c>
      <c r="E125" s="171">
        <f t="shared" ref="E125:R125" si="39">SUM(E126:E128)</f>
        <v>0</v>
      </c>
      <c r="F125" s="171">
        <f t="shared" si="39"/>
        <v>0</v>
      </c>
      <c r="G125" s="171">
        <f t="shared" si="39"/>
        <v>0</v>
      </c>
      <c r="H125" s="171">
        <f t="shared" si="39"/>
        <v>0</v>
      </c>
      <c r="I125" s="171">
        <f t="shared" si="39"/>
        <v>0</v>
      </c>
      <c r="J125" s="171">
        <f t="shared" si="39"/>
        <v>0</v>
      </c>
      <c r="K125" s="171">
        <f t="shared" si="39"/>
        <v>0</v>
      </c>
      <c r="L125" s="171">
        <f t="shared" si="39"/>
        <v>0</v>
      </c>
      <c r="M125" s="171">
        <f t="shared" si="39"/>
        <v>0</v>
      </c>
      <c r="N125" s="171">
        <f t="shared" si="39"/>
        <v>0</v>
      </c>
      <c r="O125" s="171">
        <f t="shared" si="39"/>
        <v>0</v>
      </c>
      <c r="P125" s="171">
        <f t="shared" si="39"/>
        <v>0</v>
      </c>
      <c r="Q125" s="171">
        <f t="shared" si="39"/>
        <v>0</v>
      </c>
      <c r="R125" s="171">
        <f t="shared" si="39"/>
        <v>0</v>
      </c>
      <c r="S125" s="171">
        <f t="shared" ref="S125:AS125" si="40">SUM(S126:S128)</f>
        <v>0</v>
      </c>
      <c r="T125" s="171">
        <f t="shared" si="40"/>
        <v>0</v>
      </c>
      <c r="U125" s="171">
        <f t="shared" si="40"/>
        <v>0</v>
      </c>
      <c r="V125" s="171">
        <f t="shared" si="40"/>
        <v>0</v>
      </c>
      <c r="W125" s="171">
        <f t="shared" si="40"/>
        <v>0</v>
      </c>
      <c r="X125" s="171">
        <f t="shared" si="40"/>
        <v>0</v>
      </c>
      <c r="Y125" s="171">
        <f t="shared" si="40"/>
        <v>0</v>
      </c>
      <c r="Z125" s="171">
        <f t="shared" si="40"/>
        <v>0</v>
      </c>
      <c r="AA125" s="171">
        <f t="shared" si="40"/>
        <v>0</v>
      </c>
      <c r="AB125" s="171">
        <f t="shared" si="40"/>
        <v>0</v>
      </c>
      <c r="AC125" s="171">
        <f t="shared" si="40"/>
        <v>0</v>
      </c>
      <c r="AD125" s="171">
        <f t="shared" si="40"/>
        <v>0</v>
      </c>
      <c r="AE125" s="171">
        <f t="shared" si="40"/>
        <v>0</v>
      </c>
      <c r="AF125" s="171">
        <f t="shared" si="40"/>
        <v>0</v>
      </c>
      <c r="AG125" s="171">
        <f t="shared" si="40"/>
        <v>0</v>
      </c>
      <c r="AH125" s="171">
        <f t="shared" si="40"/>
        <v>0</v>
      </c>
      <c r="AI125" s="171">
        <f t="shared" si="40"/>
        <v>0</v>
      </c>
      <c r="AJ125" s="171">
        <f t="shared" si="40"/>
        <v>0</v>
      </c>
      <c r="AK125" s="171">
        <f t="shared" si="40"/>
        <v>0</v>
      </c>
      <c r="AL125" s="171">
        <f t="shared" si="40"/>
        <v>0</v>
      </c>
      <c r="AM125" s="171">
        <f t="shared" si="40"/>
        <v>0</v>
      </c>
      <c r="AN125" s="171">
        <f t="shared" si="40"/>
        <v>0</v>
      </c>
      <c r="AO125" s="171">
        <f t="shared" si="40"/>
        <v>0</v>
      </c>
      <c r="AP125" s="171">
        <f t="shared" si="40"/>
        <v>0</v>
      </c>
      <c r="AQ125" s="171">
        <f t="shared" si="40"/>
        <v>0</v>
      </c>
      <c r="AR125" s="171">
        <f t="shared" si="40"/>
        <v>0</v>
      </c>
      <c r="AS125" s="171">
        <f t="shared" si="40"/>
        <v>0</v>
      </c>
    </row>
    <row r="126" spans="1:45" s="6" customFormat="1" ht="12.75" hidden="1" x14ac:dyDescent="0.2">
      <c r="A126" s="77" t="s">
        <v>736</v>
      </c>
      <c r="B126" s="80" t="s">
        <v>922</v>
      </c>
      <c r="C126" s="93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  <c r="AQ126" s="131"/>
      <c r="AR126" s="131"/>
      <c r="AS126" s="131"/>
    </row>
    <row r="127" spans="1:45" s="6" customFormat="1" ht="12.75" hidden="1" x14ac:dyDescent="0.2">
      <c r="A127" s="77" t="s">
        <v>736</v>
      </c>
      <c r="B127" s="80" t="s">
        <v>922</v>
      </c>
      <c r="C127" s="93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  <c r="AP127" s="131"/>
      <c r="AQ127" s="131"/>
      <c r="AR127" s="131"/>
      <c r="AS127" s="131"/>
    </row>
    <row r="128" spans="1:45" s="6" customFormat="1" ht="12.75" hidden="1" x14ac:dyDescent="0.2">
      <c r="A128" s="77" t="s">
        <v>85</v>
      </c>
      <c r="B128" s="78" t="s">
        <v>85</v>
      </c>
      <c r="C128" s="93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  <c r="AP128" s="131"/>
      <c r="AQ128" s="131"/>
      <c r="AR128" s="131"/>
      <c r="AS128" s="131"/>
    </row>
    <row r="129" spans="1:45" s="6" customFormat="1" ht="37.9" hidden="1" customHeight="1" x14ac:dyDescent="0.2">
      <c r="A129" s="83" t="s">
        <v>737</v>
      </c>
      <c r="B129" s="84" t="s">
        <v>10</v>
      </c>
      <c r="C129" s="175" t="s">
        <v>36</v>
      </c>
      <c r="D129" s="171">
        <f>SUM(D130:D132)</f>
        <v>0</v>
      </c>
      <c r="E129" s="171">
        <f t="shared" ref="E129:R129" si="41">SUM(E130:E132)</f>
        <v>0</v>
      </c>
      <c r="F129" s="171">
        <f t="shared" si="41"/>
        <v>0</v>
      </c>
      <c r="G129" s="171">
        <f t="shared" si="41"/>
        <v>0</v>
      </c>
      <c r="H129" s="171">
        <f t="shared" si="41"/>
        <v>0</v>
      </c>
      <c r="I129" s="171">
        <f t="shared" si="41"/>
        <v>0</v>
      </c>
      <c r="J129" s="171">
        <f t="shared" si="41"/>
        <v>0</v>
      </c>
      <c r="K129" s="171">
        <f t="shared" si="41"/>
        <v>0</v>
      </c>
      <c r="L129" s="171">
        <f t="shared" si="41"/>
        <v>0</v>
      </c>
      <c r="M129" s="171">
        <f t="shared" si="41"/>
        <v>0</v>
      </c>
      <c r="N129" s="171">
        <f t="shared" si="41"/>
        <v>0</v>
      </c>
      <c r="O129" s="171">
        <f t="shared" si="41"/>
        <v>0</v>
      </c>
      <c r="P129" s="171">
        <f t="shared" si="41"/>
        <v>0</v>
      </c>
      <c r="Q129" s="171">
        <f t="shared" si="41"/>
        <v>0</v>
      </c>
      <c r="R129" s="171">
        <f t="shared" si="41"/>
        <v>0</v>
      </c>
      <c r="S129" s="171">
        <f t="shared" ref="S129:AS129" si="42">SUM(S130:S132)</f>
        <v>0</v>
      </c>
      <c r="T129" s="171">
        <f t="shared" si="42"/>
        <v>0</v>
      </c>
      <c r="U129" s="171">
        <f t="shared" si="42"/>
        <v>0</v>
      </c>
      <c r="V129" s="171">
        <f t="shared" si="42"/>
        <v>0</v>
      </c>
      <c r="W129" s="171">
        <f t="shared" si="42"/>
        <v>0</v>
      </c>
      <c r="X129" s="171">
        <f t="shared" si="42"/>
        <v>0</v>
      </c>
      <c r="Y129" s="171">
        <f t="shared" si="42"/>
        <v>0</v>
      </c>
      <c r="Z129" s="171">
        <f t="shared" si="42"/>
        <v>0</v>
      </c>
      <c r="AA129" s="171">
        <f t="shared" si="42"/>
        <v>0</v>
      </c>
      <c r="AB129" s="171">
        <f t="shared" si="42"/>
        <v>0</v>
      </c>
      <c r="AC129" s="171">
        <f t="shared" si="42"/>
        <v>0</v>
      </c>
      <c r="AD129" s="171">
        <f t="shared" si="42"/>
        <v>0</v>
      </c>
      <c r="AE129" s="171">
        <f t="shared" si="42"/>
        <v>0</v>
      </c>
      <c r="AF129" s="171">
        <f t="shared" si="42"/>
        <v>0</v>
      </c>
      <c r="AG129" s="171">
        <f t="shared" si="42"/>
        <v>0</v>
      </c>
      <c r="AH129" s="171">
        <f t="shared" si="42"/>
        <v>0</v>
      </c>
      <c r="AI129" s="171">
        <f t="shared" si="42"/>
        <v>0</v>
      </c>
      <c r="AJ129" s="171">
        <f t="shared" si="42"/>
        <v>0</v>
      </c>
      <c r="AK129" s="171">
        <f t="shared" si="42"/>
        <v>0</v>
      </c>
      <c r="AL129" s="171">
        <f t="shared" si="42"/>
        <v>0</v>
      </c>
      <c r="AM129" s="171">
        <f t="shared" si="42"/>
        <v>0</v>
      </c>
      <c r="AN129" s="171">
        <f t="shared" si="42"/>
        <v>0</v>
      </c>
      <c r="AO129" s="171">
        <f t="shared" si="42"/>
        <v>0</v>
      </c>
      <c r="AP129" s="171">
        <f t="shared" si="42"/>
        <v>0</v>
      </c>
      <c r="AQ129" s="171">
        <f t="shared" si="42"/>
        <v>0</v>
      </c>
      <c r="AR129" s="171">
        <f t="shared" si="42"/>
        <v>0</v>
      </c>
      <c r="AS129" s="171">
        <f t="shared" si="42"/>
        <v>0</v>
      </c>
    </row>
    <row r="130" spans="1:45" s="6" customFormat="1" ht="12.75" hidden="1" x14ac:dyDescent="0.2">
      <c r="A130" s="77" t="s">
        <v>737</v>
      </c>
      <c r="B130" s="80" t="s">
        <v>922</v>
      </c>
      <c r="C130" s="93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  <c r="AG130" s="131"/>
      <c r="AH130" s="131"/>
      <c r="AI130" s="131"/>
      <c r="AJ130" s="131"/>
      <c r="AK130" s="131"/>
      <c r="AL130" s="131"/>
      <c r="AM130" s="131"/>
      <c r="AN130" s="131"/>
      <c r="AO130" s="131"/>
      <c r="AP130" s="131"/>
      <c r="AQ130" s="131"/>
      <c r="AR130" s="131"/>
      <c r="AS130" s="131"/>
    </row>
    <row r="131" spans="1:45" s="6" customFormat="1" ht="12.75" hidden="1" x14ac:dyDescent="0.2">
      <c r="A131" s="77" t="s">
        <v>737</v>
      </c>
      <c r="B131" s="80" t="s">
        <v>922</v>
      </c>
      <c r="C131" s="93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  <c r="AG131" s="131"/>
      <c r="AH131" s="131"/>
      <c r="AI131" s="131"/>
      <c r="AJ131" s="131"/>
      <c r="AK131" s="131"/>
      <c r="AL131" s="131"/>
      <c r="AM131" s="131"/>
      <c r="AN131" s="131"/>
      <c r="AO131" s="131"/>
      <c r="AP131" s="131"/>
      <c r="AQ131" s="131"/>
      <c r="AR131" s="131"/>
      <c r="AS131" s="131"/>
    </row>
    <row r="132" spans="1:45" s="6" customFormat="1" ht="12.75" hidden="1" x14ac:dyDescent="0.2">
      <c r="A132" s="77" t="s">
        <v>85</v>
      </c>
      <c r="B132" s="78" t="s">
        <v>85</v>
      </c>
      <c r="C132" s="93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  <c r="AL132" s="131"/>
      <c r="AM132" s="131"/>
      <c r="AN132" s="131"/>
      <c r="AO132" s="131"/>
      <c r="AP132" s="131"/>
      <c r="AQ132" s="131"/>
      <c r="AR132" s="131"/>
      <c r="AS132" s="131"/>
    </row>
    <row r="133" spans="1:45" s="6" customFormat="1" ht="37.9" hidden="1" customHeight="1" x14ac:dyDescent="0.2">
      <c r="A133" s="83" t="s">
        <v>11</v>
      </c>
      <c r="B133" s="84" t="s">
        <v>12</v>
      </c>
      <c r="C133" s="175" t="s">
        <v>36</v>
      </c>
      <c r="D133" s="171">
        <f>SUM(D134:D136)</f>
        <v>0</v>
      </c>
      <c r="E133" s="171">
        <f t="shared" ref="E133:R133" si="43">SUM(E134:E136)</f>
        <v>0</v>
      </c>
      <c r="F133" s="171">
        <f t="shared" si="43"/>
        <v>0</v>
      </c>
      <c r="G133" s="171">
        <f t="shared" si="43"/>
        <v>0</v>
      </c>
      <c r="H133" s="171">
        <f t="shared" si="43"/>
        <v>0</v>
      </c>
      <c r="I133" s="171">
        <f t="shared" si="43"/>
        <v>0</v>
      </c>
      <c r="J133" s="171">
        <f t="shared" si="43"/>
        <v>0</v>
      </c>
      <c r="K133" s="171">
        <f t="shared" si="43"/>
        <v>0</v>
      </c>
      <c r="L133" s="171">
        <f t="shared" si="43"/>
        <v>0</v>
      </c>
      <c r="M133" s="171">
        <f t="shared" si="43"/>
        <v>0</v>
      </c>
      <c r="N133" s="171">
        <f t="shared" si="43"/>
        <v>0</v>
      </c>
      <c r="O133" s="171">
        <f t="shared" si="43"/>
        <v>0</v>
      </c>
      <c r="P133" s="171">
        <f t="shared" si="43"/>
        <v>0</v>
      </c>
      <c r="Q133" s="171">
        <f t="shared" si="43"/>
        <v>0</v>
      </c>
      <c r="R133" s="171">
        <f t="shared" si="43"/>
        <v>0</v>
      </c>
      <c r="S133" s="171">
        <f t="shared" ref="S133:AS133" si="44">SUM(S134:S136)</f>
        <v>0</v>
      </c>
      <c r="T133" s="171">
        <f t="shared" si="44"/>
        <v>0</v>
      </c>
      <c r="U133" s="171">
        <f t="shared" si="44"/>
        <v>0</v>
      </c>
      <c r="V133" s="171">
        <f t="shared" si="44"/>
        <v>0</v>
      </c>
      <c r="W133" s="171">
        <f t="shared" si="44"/>
        <v>0</v>
      </c>
      <c r="X133" s="171">
        <f t="shared" si="44"/>
        <v>0</v>
      </c>
      <c r="Y133" s="171">
        <f t="shared" si="44"/>
        <v>0</v>
      </c>
      <c r="Z133" s="171">
        <f t="shared" si="44"/>
        <v>0</v>
      </c>
      <c r="AA133" s="171">
        <f t="shared" si="44"/>
        <v>0</v>
      </c>
      <c r="AB133" s="171">
        <f t="shared" si="44"/>
        <v>0</v>
      </c>
      <c r="AC133" s="171">
        <f t="shared" si="44"/>
        <v>0</v>
      </c>
      <c r="AD133" s="171">
        <f t="shared" si="44"/>
        <v>0</v>
      </c>
      <c r="AE133" s="171">
        <f t="shared" si="44"/>
        <v>0</v>
      </c>
      <c r="AF133" s="171">
        <f t="shared" si="44"/>
        <v>0</v>
      </c>
      <c r="AG133" s="171">
        <f t="shared" si="44"/>
        <v>0</v>
      </c>
      <c r="AH133" s="171">
        <f t="shared" si="44"/>
        <v>0</v>
      </c>
      <c r="AI133" s="171">
        <f t="shared" si="44"/>
        <v>0</v>
      </c>
      <c r="AJ133" s="171">
        <f t="shared" si="44"/>
        <v>0</v>
      </c>
      <c r="AK133" s="171">
        <f t="shared" si="44"/>
        <v>0</v>
      </c>
      <c r="AL133" s="171">
        <f t="shared" si="44"/>
        <v>0</v>
      </c>
      <c r="AM133" s="171">
        <f t="shared" si="44"/>
        <v>0</v>
      </c>
      <c r="AN133" s="171">
        <f t="shared" si="44"/>
        <v>0</v>
      </c>
      <c r="AO133" s="171">
        <f t="shared" si="44"/>
        <v>0</v>
      </c>
      <c r="AP133" s="171">
        <f t="shared" si="44"/>
        <v>0</v>
      </c>
      <c r="AQ133" s="171">
        <f t="shared" si="44"/>
        <v>0</v>
      </c>
      <c r="AR133" s="171">
        <f t="shared" si="44"/>
        <v>0</v>
      </c>
      <c r="AS133" s="171">
        <f t="shared" si="44"/>
        <v>0</v>
      </c>
    </row>
    <row r="134" spans="1:45" s="6" customFormat="1" ht="12.75" hidden="1" x14ac:dyDescent="0.2">
      <c r="A134" s="77" t="s">
        <v>11</v>
      </c>
      <c r="B134" s="80" t="s">
        <v>922</v>
      </c>
      <c r="C134" s="93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131"/>
      <c r="AF134" s="131"/>
      <c r="AG134" s="131"/>
      <c r="AH134" s="131"/>
      <c r="AI134" s="131"/>
      <c r="AJ134" s="131"/>
      <c r="AK134" s="131"/>
      <c r="AL134" s="131"/>
      <c r="AM134" s="131"/>
      <c r="AN134" s="131"/>
      <c r="AO134" s="131"/>
      <c r="AP134" s="131"/>
      <c r="AQ134" s="131"/>
      <c r="AR134" s="131"/>
      <c r="AS134" s="131"/>
    </row>
    <row r="135" spans="1:45" s="6" customFormat="1" ht="12.75" hidden="1" x14ac:dyDescent="0.2">
      <c r="A135" s="77" t="s">
        <v>11</v>
      </c>
      <c r="B135" s="80" t="s">
        <v>922</v>
      </c>
      <c r="C135" s="93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  <c r="AF135" s="131"/>
      <c r="AG135" s="131"/>
      <c r="AH135" s="131"/>
      <c r="AI135" s="131"/>
      <c r="AJ135" s="131"/>
      <c r="AK135" s="131"/>
      <c r="AL135" s="131"/>
      <c r="AM135" s="131"/>
      <c r="AN135" s="131"/>
      <c r="AO135" s="131"/>
      <c r="AP135" s="131"/>
      <c r="AQ135" s="131"/>
      <c r="AR135" s="131"/>
      <c r="AS135" s="131"/>
    </row>
    <row r="136" spans="1:45" s="6" customFormat="1" ht="12.75" hidden="1" x14ac:dyDescent="0.2">
      <c r="A136" s="77" t="s">
        <v>85</v>
      </c>
      <c r="B136" s="78" t="s">
        <v>85</v>
      </c>
      <c r="C136" s="93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P136" s="131"/>
      <c r="AQ136" s="131"/>
      <c r="AR136" s="131"/>
      <c r="AS136" s="131"/>
    </row>
    <row r="137" spans="1:45" s="6" customFormat="1" ht="39" hidden="1" customHeight="1" x14ac:dyDescent="0.2">
      <c r="A137" s="81" t="s">
        <v>13</v>
      </c>
      <c r="B137" s="82" t="s">
        <v>14</v>
      </c>
      <c r="C137" s="174" t="s">
        <v>36</v>
      </c>
      <c r="D137" s="173">
        <f>D138+D142</f>
        <v>0</v>
      </c>
      <c r="E137" s="173">
        <f t="shared" ref="E137:R137" si="45">E138+E142</f>
        <v>0</v>
      </c>
      <c r="F137" s="173">
        <f t="shared" si="45"/>
        <v>0</v>
      </c>
      <c r="G137" s="173">
        <f t="shared" si="45"/>
        <v>0</v>
      </c>
      <c r="H137" s="173">
        <f t="shared" si="45"/>
        <v>0</v>
      </c>
      <c r="I137" s="173">
        <f t="shared" si="45"/>
        <v>0</v>
      </c>
      <c r="J137" s="173">
        <f t="shared" si="45"/>
        <v>0</v>
      </c>
      <c r="K137" s="173">
        <f t="shared" si="45"/>
        <v>0</v>
      </c>
      <c r="L137" s="173">
        <f t="shared" si="45"/>
        <v>0</v>
      </c>
      <c r="M137" s="173">
        <f t="shared" si="45"/>
        <v>0</v>
      </c>
      <c r="N137" s="173">
        <f t="shared" si="45"/>
        <v>0</v>
      </c>
      <c r="O137" s="173">
        <f t="shared" si="45"/>
        <v>0</v>
      </c>
      <c r="P137" s="173">
        <f t="shared" si="45"/>
        <v>0</v>
      </c>
      <c r="Q137" s="173">
        <f t="shared" si="45"/>
        <v>0</v>
      </c>
      <c r="R137" s="173">
        <f t="shared" si="45"/>
        <v>0</v>
      </c>
      <c r="S137" s="173">
        <f t="shared" ref="S137:AS137" si="46">S138+S142</f>
        <v>0</v>
      </c>
      <c r="T137" s="173">
        <f t="shared" si="46"/>
        <v>0</v>
      </c>
      <c r="U137" s="173">
        <f t="shared" si="46"/>
        <v>0</v>
      </c>
      <c r="V137" s="173">
        <f t="shared" si="46"/>
        <v>0</v>
      </c>
      <c r="W137" s="173">
        <f t="shared" si="46"/>
        <v>0</v>
      </c>
      <c r="X137" s="173">
        <f t="shared" si="46"/>
        <v>0</v>
      </c>
      <c r="Y137" s="173">
        <f t="shared" si="46"/>
        <v>0</v>
      </c>
      <c r="Z137" s="173">
        <f t="shared" si="46"/>
        <v>0</v>
      </c>
      <c r="AA137" s="173">
        <f t="shared" si="46"/>
        <v>0</v>
      </c>
      <c r="AB137" s="173">
        <f t="shared" si="46"/>
        <v>0</v>
      </c>
      <c r="AC137" s="173">
        <f t="shared" si="46"/>
        <v>0</v>
      </c>
      <c r="AD137" s="173">
        <f t="shared" si="46"/>
        <v>0</v>
      </c>
      <c r="AE137" s="173">
        <f t="shared" si="46"/>
        <v>0</v>
      </c>
      <c r="AF137" s="173">
        <f t="shared" si="46"/>
        <v>0</v>
      </c>
      <c r="AG137" s="173">
        <f t="shared" si="46"/>
        <v>0</v>
      </c>
      <c r="AH137" s="173">
        <f t="shared" si="46"/>
        <v>0</v>
      </c>
      <c r="AI137" s="173">
        <f t="shared" si="46"/>
        <v>0</v>
      </c>
      <c r="AJ137" s="173">
        <f t="shared" si="46"/>
        <v>0</v>
      </c>
      <c r="AK137" s="173">
        <f t="shared" si="46"/>
        <v>0</v>
      </c>
      <c r="AL137" s="173">
        <f t="shared" si="46"/>
        <v>0</v>
      </c>
      <c r="AM137" s="173">
        <f t="shared" si="46"/>
        <v>0</v>
      </c>
      <c r="AN137" s="173">
        <f t="shared" si="46"/>
        <v>0</v>
      </c>
      <c r="AO137" s="173">
        <f t="shared" si="46"/>
        <v>0</v>
      </c>
      <c r="AP137" s="173">
        <f t="shared" si="46"/>
        <v>0</v>
      </c>
      <c r="AQ137" s="173">
        <f t="shared" si="46"/>
        <v>0</v>
      </c>
      <c r="AR137" s="173">
        <f t="shared" si="46"/>
        <v>0</v>
      </c>
      <c r="AS137" s="173">
        <f t="shared" si="46"/>
        <v>0</v>
      </c>
    </row>
    <row r="138" spans="1:45" s="6" customFormat="1" ht="27" hidden="1" customHeight="1" x14ac:dyDescent="0.2">
      <c r="A138" s="83" t="s">
        <v>15</v>
      </c>
      <c r="B138" s="84" t="s">
        <v>16</v>
      </c>
      <c r="C138" s="175" t="s">
        <v>36</v>
      </c>
      <c r="D138" s="171">
        <f>SUM(D139:D141)</f>
        <v>0</v>
      </c>
      <c r="E138" s="171">
        <f t="shared" ref="E138:R138" si="47">SUM(E139:E141)</f>
        <v>0</v>
      </c>
      <c r="F138" s="171">
        <f t="shared" si="47"/>
        <v>0</v>
      </c>
      <c r="G138" s="171">
        <f t="shared" si="47"/>
        <v>0</v>
      </c>
      <c r="H138" s="171">
        <f t="shared" si="47"/>
        <v>0</v>
      </c>
      <c r="I138" s="171">
        <f t="shared" si="47"/>
        <v>0</v>
      </c>
      <c r="J138" s="171">
        <f t="shared" si="47"/>
        <v>0</v>
      </c>
      <c r="K138" s="171">
        <f t="shared" si="47"/>
        <v>0</v>
      </c>
      <c r="L138" s="171">
        <f t="shared" si="47"/>
        <v>0</v>
      </c>
      <c r="M138" s="171">
        <f t="shared" si="47"/>
        <v>0</v>
      </c>
      <c r="N138" s="171">
        <f t="shared" si="47"/>
        <v>0</v>
      </c>
      <c r="O138" s="171">
        <f t="shared" si="47"/>
        <v>0</v>
      </c>
      <c r="P138" s="171">
        <f t="shared" si="47"/>
        <v>0</v>
      </c>
      <c r="Q138" s="171">
        <f t="shared" si="47"/>
        <v>0</v>
      </c>
      <c r="R138" s="171">
        <f t="shared" si="47"/>
        <v>0</v>
      </c>
      <c r="S138" s="171">
        <f t="shared" ref="S138:AS138" si="48">SUM(S139:S141)</f>
        <v>0</v>
      </c>
      <c r="T138" s="171">
        <f t="shared" si="48"/>
        <v>0</v>
      </c>
      <c r="U138" s="171">
        <f t="shared" si="48"/>
        <v>0</v>
      </c>
      <c r="V138" s="171">
        <f t="shared" si="48"/>
        <v>0</v>
      </c>
      <c r="W138" s="171">
        <f t="shared" si="48"/>
        <v>0</v>
      </c>
      <c r="X138" s="171">
        <f t="shared" si="48"/>
        <v>0</v>
      </c>
      <c r="Y138" s="171">
        <f t="shared" si="48"/>
        <v>0</v>
      </c>
      <c r="Z138" s="171">
        <f t="shared" si="48"/>
        <v>0</v>
      </c>
      <c r="AA138" s="171">
        <f t="shared" si="48"/>
        <v>0</v>
      </c>
      <c r="AB138" s="171">
        <f t="shared" si="48"/>
        <v>0</v>
      </c>
      <c r="AC138" s="171">
        <f t="shared" si="48"/>
        <v>0</v>
      </c>
      <c r="AD138" s="171">
        <f t="shared" si="48"/>
        <v>0</v>
      </c>
      <c r="AE138" s="171">
        <f t="shared" si="48"/>
        <v>0</v>
      </c>
      <c r="AF138" s="171">
        <f t="shared" si="48"/>
        <v>0</v>
      </c>
      <c r="AG138" s="171">
        <f t="shared" si="48"/>
        <v>0</v>
      </c>
      <c r="AH138" s="171">
        <f t="shared" si="48"/>
        <v>0</v>
      </c>
      <c r="AI138" s="171">
        <f t="shared" si="48"/>
        <v>0</v>
      </c>
      <c r="AJ138" s="171">
        <f t="shared" si="48"/>
        <v>0</v>
      </c>
      <c r="AK138" s="171">
        <f t="shared" si="48"/>
        <v>0</v>
      </c>
      <c r="AL138" s="171">
        <f t="shared" si="48"/>
        <v>0</v>
      </c>
      <c r="AM138" s="171">
        <f t="shared" si="48"/>
        <v>0</v>
      </c>
      <c r="AN138" s="171">
        <f t="shared" si="48"/>
        <v>0</v>
      </c>
      <c r="AO138" s="171">
        <f t="shared" si="48"/>
        <v>0</v>
      </c>
      <c r="AP138" s="171">
        <f t="shared" si="48"/>
        <v>0</v>
      </c>
      <c r="AQ138" s="171">
        <f t="shared" si="48"/>
        <v>0</v>
      </c>
      <c r="AR138" s="171">
        <f t="shared" si="48"/>
        <v>0</v>
      </c>
      <c r="AS138" s="171">
        <f t="shared" si="48"/>
        <v>0</v>
      </c>
    </row>
    <row r="139" spans="1:45" s="6" customFormat="1" ht="12.75" hidden="1" x14ac:dyDescent="0.2">
      <c r="A139" s="77" t="s">
        <v>15</v>
      </c>
      <c r="B139" s="80" t="s">
        <v>922</v>
      </c>
      <c r="C139" s="93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P139" s="131"/>
      <c r="AQ139" s="131"/>
      <c r="AR139" s="131"/>
      <c r="AS139" s="131"/>
    </row>
    <row r="140" spans="1:45" s="6" customFormat="1" ht="12.75" hidden="1" x14ac:dyDescent="0.2">
      <c r="A140" s="77" t="s">
        <v>15</v>
      </c>
      <c r="B140" s="80" t="s">
        <v>922</v>
      </c>
      <c r="C140" s="93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P140" s="131"/>
      <c r="AQ140" s="131"/>
      <c r="AR140" s="131"/>
      <c r="AS140" s="131"/>
    </row>
    <row r="141" spans="1:45" s="6" customFormat="1" ht="12.75" hidden="1" x14ac:dyDescent="0.2">
      <c r="A141" s="77" t="s">
        <v>85</v>
      </c>
      <c r="B141" s="78" t="s">
        <v>85</v>
      </c>
      <c r="C141" s="93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  <c r="AI141" s="131"/>
      <c r="AJ141" s="131"/>
      <c r="AK141" s="131"/>
      <c r="AL141" s="131"/>
      <c r="AM141" s="131"/>
      <c r="AN141" s="131"/>
      <c r="AO141" s="131"/>
      <c r="AP141" s="131"/>
      <c r="AQ141" s="131"/>
      <c r="AR141" s="131"/>
      <c r="AS141" s="131"/>
    </row>
    <row r="142" spans="1:45" s="6" customFormat="1" ht="36" hidden="1" customHeight="1" x14ac:dyDescent="0.2">
      <c r="A142" s="83" t="s">
        <v>17</v>
      </c>
      <c r="B142" s="84" t="s">
        <v>18</v>
      </c>
      <c r="C142" s="175" t="s">
        <v>36</v>
      </c>
      <c r="D142" s="171">
        <f>SUM(D143:D145)</f>
        <v>0</v>
      </c>
      <c r="E142" s="171">
        <f t="shared" ref="E142:R142" si="49">SUM(E143:E145)</f>
        <v>0</v>
      </c>
      <c r="F142" s="171">
        <f t="shared" si="49"/>
        <v>0</v>
      </c>
      <c r="G142" s="171">
        <f t="shared" si="49"/>
        <v>0</v>
      </c>
      <c r="H142" s="171">
        <f t="shared" si="49"/>
        <v>0</v>
      </c>
      <c r="I142" s="171">
        <f t="shared" si="49"/>
        <v>0</v>
      </c>
      <c r="J142" s="171">
        <f t="shared" si="49"/>
        <v>0</v>
      </c>
      <c r="K142" s="171">
        <f t="shared" si="49"/>
        <v>0</v>
      </c>
      <c r="L142" s="171">
        <f t="shared" si="49"/>
        <v>0</v>
      </c>
      <c r="M142" s="171">
        <f t="shared" si="49"/>
        <v>0</v>
      </c>
      <c r="N142" s="171">
        <f t="shared" si="49"/>
        <v>0</v>
      </c>
      <c r="O142" s="171">
        <f t="shared" si="49"/>
        <v>0</v>
      </c>
      <c r="P142" s="171">
        <f t="shared" si="49"/>
        <v>0</v>
      </c>
      <c r="Q142" s="171">
        <f t="shared" si="49"/>
        <v>0</v>
      </c>
      <c r="R142" s="171">
        <f t="shared" si="49"/>
        <v>0</v>
      </c>
      <c r="S142" s="171">
        <f t="shared" ref="S142:AS142" si="50">SUM(S143:S145)</f>
        <v>0</v>
      </c>
      <c r="T142" s="171">
        <f t="shared" si="50"/>
        <v>0</v>
      </c>
      <c r="U142" s="171">
        <f t="shared" si="50"/>
        <v>0</v>
      </c>
      <c r="V142" s="171">
        <f t="shared" si="50"/>
        <v>0</v>
      </c>
      <c r="W142" s="171">
        <f t="shared" si="50"/>
        <v>0</v>
      </c>
      <c r="X142" s="171">
        <f t="shared" si="50"/>
        <v>0</v>
      </c>
      <c r="Y142" s="171">
        <f t="shared" si="50"/>
        <v>0</v>
      </c>
      <c r="Z142" s="171">
        <f t="shared" si="50"/>
        <v>0</v>
      </c>
      <c r="AA142" s="171">
        <f t="shared" si="50"/>
        <v>0</v>
      </c>
      <c r="AB142" s="171">
        <f t="shared" si="50"/>
        <v>0</v>
      </c>
      <c r="AC142" s="171">
        <f t="shared" si="50"/>
        <v>0</v>
      </c>
      <c r="AD142" s="171">
        <f t="shared" si="50"/>
        <v>0</v>
      </c>
      <c r="AE142" s="171">
        <f t="shared" si="50"/>
        <v>0</v>
      </c>
      <c r="AF142" s="171">
        <f t="shared" si="50"/>
        <v>0</v>
      </c>
      <c r="AG142" s="171">
        <f t="shared" si="50"/>
        <v>0</v>
      </c>
      <c r="AH142" s="171">
        <f t="shared" si="50"/>
        <v>0</v>
      </c>
      <c r="AI142" s="171">
        <f t="shared" si="50"/>
        <v>0</v>
      </c>
      <c r="AJ142" s="171">
        <f t="shared" si="50"/>
        <v>0</v>
      </c>
      <c r="AK142" s="171">
        <f t="shared" si="50"/>
        <v>0</v>
      </c>
      <c r="AL142" s="171">
        <f t="shared" si="50"/>
        <v>0</v>
      </c>
      <c r="AM142" s="171">
        <f t="shared" si="50"/>
        <v>0</v>
      </c>
      <c r="AN142" s="171">
        <f t="shared" si="50"/>
        <v>0</v>
      </c>
      <c r="AO142" s="171">
        <f t="shared" si="50"/>
        <v>0</v>
      </c>
      <c r="AP142" s="171">
        <f t="shared" si="50"/>
        <v>0</v>
      </c>
      <c r="AQ142" s="171">
        <f t="shared" si="50"/>
        <v>0</v>
      </c>
      <c r="AR142" s="171">
        <f t="shared" si="50"/>
        <v>0</v>
      </c>
      <c r="AS142" s="171">
        <f t="shared" si="50"/>
        <v>0</v>
      </c>
    </row>
    <row r="143" spans="1:45" s="6" customFormat="1" ht="12.75" hidden="1" x14ac:dyDescent="0.2">
      <c r="A143" s="77" t="s">
        <v>17</v>
      </c>
      <c r="B143" s="80" t="s">
        <v>922</v>
      </c>
      <c r="C143" s="95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</row>
    <row r="144" spans="1:45" s="6" customFormat="1" ht="12.75" hidden="1" x14ac:dyDescent="0.2">
      <c r="A144" s="77" t="s">
        <v>17</v>
      </c>
      <c r="B144" s="80" t="s">
        <v>922</v>
      </c>
      <c r="C144" s="95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</row>
    <row r="145" spans="1:45" s="6" customFormat="1" ht="12.75" hidden="1" x14ac:dyDescent="0.2">
      <c r="A145" s="77" t="s">
        <v>85</v>
      </c>
      <c r="B145" s="78" t="s">
        <v>85</v>
      </c>
      <c r="C145" s="95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</row>
    <row r="146" spans="1:45" s="6" customFormat="1" ht="60" hidden="1" customHeight="1" x14ac:dyDescent="0.2">
      <c r="A146" s="188" t="s">
        <v>144</v>
      </c>
      <c r="B146" s="184" t="s">
        <v>19</v>
      </c>
      <c r="C146" s="185" t="s">
        <v>36</v>
      </c>
      <c r="D146" s="196">
        <f>D147+D151</f>
        <v>0</v>
      </c>
      <c r="E146" s="196">
        <f t="shared" ref="E146:R146" si="51">E147+E151</f>
        <v>0</v>
      </c>
      <c r="F146" s="196">
        <f t="shared" si="51"/>
        <v>0</v>
      </c>
      <c r="G146" s="196">
        <f t="shared" si="51"/>
        <v>0</v>
      </c>
      <c r="H146" s="196">
        <f t="shared" si="51"/>
        <v>0</v>
      </c>
      <c r="I146" s="196">
        <f t="shared" si="51"/>
        <v>0</v>
      </c>
      <c r="J146" s="196">
        <f t="shared" si="51"/>
        <v>0</v>
      </c>
      <c r="K146" s="196">
        <f t="shared" si="51"/>
        <v>0</v>
      </c>
      <c r="L146" s="196">
        <f t="shared" si="51"/>
        <v>0</v>
      </c>
      <c r="M146" s="196">
        <f t="shared" si="51"/>
        <v>0</v>
      </c>
      <c r="N146" s="196">
        <f t="shared" si="51"/>
        <v>0</v>
      </c>
      <c r="O146" s="196">
        <f t="shared" si="51"/>
        <v>0</v>
      </c>
      <c r="P146" s="196">
        <f t="shared" si="51"/>
        <v>0</v>
      </c>
      <c r="Q146" s="196">
        <f t="shared" si="51"/>
        <v>0</v>
      </c>
      <c r="R146" s="196">
        <f t="shared" si="51"/>
        <v>0</v>
      </c>
      <c r="S146" s="196">
        <f t="shared" ref="S146:AS146" si="52">S147+S151</f>
        <v>0</v>
      </c>
      <c r="T146" s="196">
        <f t="shared" si="52"/>
        <v>0</v>
      </c>
      <c r="U146" s="196">
        <f t="shared" si="52"/>
        <v>0</v>
      </c>
      <c r="V146" s="196">
        <f t="shared" si="52"/>
        <v>0</v>
      </c>
      <c r="W146" s="196">
        <f t="shared" si="52"/>
        <v>0</v>
      </c>
      <c r="X146" s="196">
        <f t="shared" si="52"/>
        <v>0</v>
      </c>
      <c r="Y146" s="196">
        <f t="shared" si="52"/>
        <v>0</v>
      </c>
      <c r="Z146" s="196">
        <f t="shared" si="52"/>
        <v>0</v>
      </c>
      <c r="AA146" s="196">
        <f t="shared" si="52"/>
        <v>0</v>
      </c>
      <c r="AB146" s="196">
        <f t="shared" si="52"/>
        <v>0</v>
      </c>
      <c r="AC146" s="196">
        <f t="shared" si="52"/>
        <v>0</v>
      </c>
      <c r="AD146" s="196">
        <f t="shared" si="52"/>
        <v>0</v>
      </c>
      <c r="AE146" s="196">
        <f t="shared" si="52"/>
        <v>0</v>
      </c>
      <c r="AF146" s="196">
        <f t="shared" si="52"/>
        <v>0</v>
      </c>
      <c r="AG146" s="196">
        <f t="shared" si="52"/>
        <v>0</v>
      </c>
      <c r="AH146" s="196">
        <f t="shared" si="52"/>
        <v>0</v>
      </c>
      <c r="AI146" s="196">
        <f t="shared" si="52"/>
        <v>0</v>
      </c>
      <c r="AJ146" s="196">
        <f t="shared" si="52"/>
        <v>0</v>
      </c>
      <c r="AK146" s="196">
        <f t="shared" si="52"/>
        <v>0</v>
      </c>
      <c r="AL146" s="196">
        <f t="shared" si="52"/>
        <v>0</v>
      </c>
      <c r="AM146" s="196">
        <f t="shared" si="52"/>
        <v>0</v>
      </c>
      <c r="AN146" s="196">
        <f t="shared" si="52"/>
        <v>0</v>
      </c>
      <c r="AO146" s="196">
        <f t="shared" si="52"/>
        <v>0</v>
      </c>
      <c r="AP146" s="196">
        <f t="shared" si="52"/>
        <v>0</v>
      </c>
      <c r="AQ146" s="196">
        <f t="shared" si="52"/>
        <v>0</v>
      </c>
      <c r="AR146" s="196">
        <f t="shared" si="52"/>
        <v>0</v>
      </c>
      <c r="AS146" s="196">
        <f t="shared" si="52"/>
        <v>0</v>
      </c>
    </row>
    <row r="147" spans="1:45" s="6" customFormat="1" ht="38.25" hidden="1" x14ac:dyDescent="0.2">
      <c r="A147" s="77" t="s">
        <v>20</v>
      </c>
      <c r="B147" s="78" t="s">
        <v>21</v>
      </c>
      <c r="C147" s="93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</row>
    <row r="148" spans="1:45" s="6" customFormat="1" ht="12.75" hidden="1" x14ac:dyDescent="0.2">
      <c r="A148" s="77" t="s">
        <v>20</v>
      </c>
      <c r="B148" s="80" t="s">
        <v>922</v>
      </c>
      <c r="C148" s="93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131"/>
      <c r="AF148" s="131"/>
      <c r="AG148" s="131"/>
      <c r="AH148" s="131"/>
      <c r="AI148" s="131"/>
      <c r="AJ148" s="131"/>
      <c r="AK148" s="131"/>
      <c r="AL148" s="131"/>
      <c r="AM148" s="131"/>
      <c r="AN148" s="131"/>
      <c r="AO148" s="131"/>
      <c r="AP148" s="131"/>
      <c r="AQ148" s="131"/>
      <c r="AR148" s="131"/>
      <c r="AS148" s="131"/>
    </row>
    <row r="149" spans="1:45" s="6" customFormat="1" ht="12.75" hidden="1" x14ac:dyDescent="0.2">
      <c r="A149" s="77" t="s">
        <v>20</v>
      </c>
      <c r="B149" s="80" t="s">
        <v>922</v>
      </c>
      <c r="C149" s="93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  <c r="AA149" s="131"/>
      <c r="AB149" s="131"/>
      <c r="AC149" s="131"/>
      <c r="AD149" s="131"/>
      <c r="AE149" s="131"/>
      <c r="AF149" s="131"/>
      <c r="AG149" s="131"/>
      <c r="AH149" s="131"/>
      <c r="AI149" s="131"/>
      <c r="AJ149" s="131"/>
      <c r="AK149" s="131"/>
      <c r="AL149" s="131"/>
      <c r="AM149" s="131"/>
      <c r="AN149" s="131"/>
      <c r="AO149" s="131"/>
      <c r="AP149" s="131"/>
      <c r="AQ149" s="131"/>
      <c r="AR149" s="131"/>
      <c r="AS149" s="131"/>
    </row>
    <row r="150" spans="1:45" s="6" customFormat="1" ht="12.75" hidden="1" x14ac:dyDescent="0.2">
      <c r="A150" s="77" t="s">
        <v>85</v>
      </c>
      <c r="B150" s="87" t="s">
        <v>85</v>
      </c>
      <c r="C150" s="93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131"/>
      <c r="AF150" s="131"/>
      <c r="AG150" s="131"/>
      <c r="AH150" s="131"/>
      <c r="AI150" s="131"/>
      <c r="AJ150" s="131"/>
      <c r="AK150" s="131"/>
      <c r="AL150" s="131"/>
      <c r="AM150" s="131"/>
      <c r="AN150" s="131"/>
      <c r="AO150" s="131"/>
      <c r="AP150" s="131"/>
      <c r="AQ150" s="131"/>
      <c r="AR150" s="131"/>
      <c r="AS150" s="131"/>
    </row>
    <row r="151" spans="1:45" s="6" customFormat="1" ht="38.25" hidden="1" x14ac:dyDescent="0.2">
      <c r="A151" s="77" t="s">
        <v>22</v>
      </c>
      <c r="B151" s="78" t="s">
        <v>23</v>
      </c>
      <c r="C151" s="93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1"/>
      <c r="AD151" s="131"/>
      <c r="AE151" s="131"/>
      <c r="AF151" s="131"/>
      <c r="AG151" s="131"/>
      <c r="AH151" s="131"/>
      <c r="AI151" s="131"/>
      <c r="AJ151" s="131"/>
      <c r="AK151" s="131"/>
      <c r="AL151" s="131"/>
      <c r="AM151" s="131"/>
      <c r="AN151" s="131"/>
      <c r="AO151" s="131"/>
      <c r="AP151" s="131"/>
      <c r="AQ151" s="131"/>
      <c r="AR151" s="131"/>
      <c r="AS151" s="131"/>
    </row>
    <row r="152" spans="1:45" s="6" customFormat="1" ht="12.75" hidden="1" x14ac:dyDescent="0.2">
      <c r="A152" s="77" t="s">
        <v>22</v>
      </c>
      <c r="B152" s="80" t="s">
        <v>922</v>
      </c>
      <c r="C152" s="93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131"/>
      <c r="AF152" s="131"/>
      <c r="AG152" s="131"/>
      <c r="AH152" s="131"/>
      <c r="AI152" s="131"/>
      <c r="AJ152" s="131"/>
      <c r="AK152" s="131"/>
      <c r="AL152" s="131"/>
      <c r="AM152" s="131"/>
      <c r="AN152" s="131"/>
      <c r="AO152" s="131"/>
      <c r="AP152" s="131"/>
      <c r="AQ152" s="131"/>
      <c r="AR152" s="131"/>
      <c r="AS152" s="131"/>
    </row>
    <row r="153" spans="1:45" s="6" customFormat="1" ht="12.75" hidden="1" x14ac:dyDescent="0.2">
      <c r="A153" s="77" t="s">
        <v>22</v>
      </c>
      <c r="B153" s="80" t="s">
        <v>922</v>
      </c>
      <c r="C153" s="93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  <c r="AA153" s="131"/>
      <c r="AB153" s="131"/>
      <c r="AC153" s="131"/>
      <c r="AD153" s="131"/>
      <c r="AE153" s="131"/>
      <c r="AF153" s="131"/>
      <c r="AG153" s="131"/>
      <c r="AH153" s="131"/>
      <c r="AI153" s="131"/>
      <c r="AJ153" s="131"/>
      <c r="AK153" s="131"/>
      <c r="AL153" s="131"/>
      <c r="AM153" s="131"/>
      <c r="AN153" s="131"/>
      <c r="AO153" s="131"/>
      <c r="AP153" s="131"/>
      <c r="AQ153" s="131"/>
      <c r="AR153" s="131"/>
      <c r="AS153" s="131"/>
    </row>
    <row r="154" spans="1:45" s="6" customFormat="1" ht="12.75" hidden="1" x14ac:dyDescent="0.2">
      <c r="A154" s="77" t="s">
        <v>85</v>
      </c>
      <c r="B154" s="87" t="s">
        <v>85</v>
      </c>
      <c r="C154" s="93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  <c r="AF154" s="131"/>
      <c r="AG154" s="131"/>
      <c r="AH154" s="131"/>
      <c r="AI154" s="131"/>
      <c r="AJ154" s="131"/>
      <c r="AK154" s="131"/>
      <c r="AL154" s="131"/>
      <c r="AM154" s="131"/>
      <c r="AN154" s="131"/>
      <c r="AO154" s="131"/>
      <c r="AP154" s="131"/>
      <c r="AQ154" s="131"/>
      <c r="AR154" s="131"/>
      <c r="AS154" s="131"/>
    </row>
    <row r="155" spans="1:45" s="6" customFormat="1" ht="24" customHeight="1" x14ac:dyDescent="0.2">
      <c r="A155" s="188" t="s">
        <v>146</v>
      </c>
      <c r="B155" s="184" t="s">
        <v>24</v>
      </c>
      <c r="C155" s="185" t="s">
        <v>36</v>
      </c>
      <c r="D155" s="193">
        <f>SUM(D156:D161)</f>
        <v>0</v>
      </c>
      <c r="E155" s="193">
        <f t="shared" ref="E155:R155" si="53">SUM(E156:E161)</f>
        <v>0</v>
      </c>
      <c r="F155" s="193">
        <f t="shared" si="53"/>
        <v>0</v>
      </c>
      <c r="G155" s="193">
        <f t="shared" si="53"/>
        <v>0</v>
      </c>
      <c r="H155" s="193">
        <f t="shared" si="53"/>
        <v>0</v>
      </c>
      <c r="I155" s="193">
        <f t="shared" si="53"/>
        <v>0</v>
      </c>
      <c r="J155" s="193">
        <f t="shared" si="53"/>
        <v>0</v>
      </c>
      <c r="K155" s="193">
        <f t="shared" si="53"/>
        <v>0</v>
      </c>
      <c r="L155" s="193">
        <f t="shared" si="53"/>
        <v>0</v>
      </c>
      <c r="M155" s="193">
        <f t="shared" si="53"/>
        <v>0</v>
      </c>
      <c r="N155" s="193">
        <f t="shared" si="53"/>
        <v>0</v>
      </c>
      <c r="O155" s="193">
        <f t="shared" si="53"/>
        <v>0</v>
      </c>
      <c r="P155" s="193">
        <f t="shared" si="53"/>
        <v>0</v>
      </c>
      <c r="Q155" s="193">
        <f t="shared" si="53"/>
        <v>0</v>
      </c>
      <c r="R155" s="193">
        <f t="shared" si="53"/>
        <v>0</v>
      </c>
      <c r="S155" s="193">
        <f t="shared" ref="S155:AS155" si="54">SUM(S156:S161)</f>
        <v>0</v>
      </c>
      <c r="T155" s="193">
        <f t="shared" si="54"/>
        <v>0</v>
      </c>
      <c r="U155" s="193">
        <f t="shared" si="54"/>
        <v>0</v>
      </c>
      <c r="V155" s="193">
        <f t="shared" si="54"/>
        <v>0</v>
      </c>
      <c r="W155" s="193">
        <f t="shared" si="54"/>
        <v>0</v>
      </c>
      <c r="X155" s="193">
        <f t="shared" si="54"/>
        <v>0</v>
      </c>
      <c r="Y155" s="193">
        <f t="shared" si="54"/>
        <v>0</v>
      </c>
      <c r="Z155" s="193">
        <f t="shared" si="54"/>
        <v>0</v>
      </c>
      <c r="AA155" s="193">
        <f t="shared" si="54"/>
        <v>0</v>
      </c>
      <c r="AB155" s="193">
        <f t="shared" si="54"/>
        <v>0</v>
      </c>
      <c r="AC155" s="193">
        <f t="shared" si="54"/>
        <v>0</v>
      </c>
      <c r="AD155" s="193">
        <f t="shared" si="54"/>
        <v>0</v>
      </c>
      <c r="AE155" s="193">
        <f t="shared" si="54"/>
        <v>0</v>
      </c>
      <c r="AF155" s="193">
        <f t="shared" si="54"/>
        <v>0</v>
      </c>
      <c r="AG155" s="193">
        <f t="shared" si="54"/>
        <v>0</v>
      </c>
      <c r="AH155" s="193">
        <f t="shared" si="54"/>
        <v>0</v>
      </c>
      <c r="AI155" s="193">
        <f t="shared" si="54"/>
        <v>0</v>
      </c>
      <c r="AJ155" s="193">
        <f t="shared" si="54"/>
        <v>0</v>
      </c>
      <c r="AK155" s="193">
        <f t="shared" si="54"/>
        <v>0</v>
      </c>
      <c r="AL155" s="193">
        <f t="shared" si="54"/>
        <v>0</v>
      </c>
      <c r="AM155" s="193">
        <f t="shared" si="54"/>
        <v>0</v>
      </c>
      <c r="AN155" s="193">
        <f t="shared" si="54"/>
        <v>0</v>
      </c>
      <c r="AO155" s="193">
        <f t="shared" si="54"/>
        <v>0</v>
      </c>
      <c r="AP155" s="193">
        <f t="shared" si="54"/>
        <v>0</v>
      </c>
      <c r="AQ155" s="193">
        <f t="shared" si="54"/>
        <v>0</v>
      </c>
      <c r="AR155" s="193">
        <f t="shared" si="54"/>
        <v>0</v>
      </c>
      <c r="AS155" s="193">
        <f t="shared" si="54"/>
        <v>0</v>
      </c>
    </row>
    <row r="156" spans="1:45" s="6" customFormat="1" ht="30" customHeight="1" x14ac:dyDescent="0.2">
      <c r="A156" s="77" t="s">
        <v>146</v>
      </c>
      <c r="B156" s="80" t="str">
        <f>'Прил 10'!B156</f>
        <v>Строительство ВЛЗ-10 кВ, КТП в Ульяновском районе, с.Луговое</v>
      </c>
      <c r="C156" s="95" t="str">
        <f>'Прил 10'!C156</f>
        <v>М/УСК/73/С1</v>
      </c>
      <c r="D156" s="92">
        <f>'Прил 13'!P158</f>
        <v>0</v>
      </c>
      <c r="E156" s="92">
        <f>'Прил 13'!AR158</f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f>'Прил 13'!P158</f>
        <v>0</v>
      </c>
      <c r="K156" s="92">
        <f>'Прил 13'!AY158</f>
        <v>0</v>
      </c>
      <c r="L156" s="92"/>
      <c r="M156" s="92"/>
      <c r="N156" s="92"/>
      <c r="O156" s="92"/>
      <c r="P156" s="92">
        <v>0</v>
      </c>
      <c r="Q156" s="92">
        <v>0</v>
      </c>
      <c r="R156" s="92">
        <v>0</v>
      </c>
      <c r="S156" s="92">
        <v>0</v>
      </c>
      <c r="T156" s="92">
        <v>0</v>
      </c>
      <c r="U156" s="92">
        <v>0</v>
      </c>
      <c r="V156" s="92">
        <v>0</v>
      </c>
      <c r="W156" s="92">
        <v>0</v>
      </c>
      <c r="X156" s="92">
        <v>0</v>
      </c>
      <c r="Y156" s="92">
        <v>0</v>
      </c>
      <c r="Z156" s="92">
        <v>0</v>
      </c>
      <c r="AA156" s="92">
        <v>0</v>
      </c>
      <c r="AB156" s="92">
        <v>0</v>
      </c>
      <c r="AC156" s="92">
        <v>0</v>
      </c>
      <c r="AD156" s="92">
        <v>0</v>
      </c>
      <c r="AE156" s="92">
        <v>0</v>
      </c>
      <c r="AF156" s="92">
        <v>0</v>
      </c>
      <c r="AG156" s="92">
        <v>0</v>
      </c>
      <c r="AH156" s="92">
        <v>0</v>
      </c>
      <c r="AI156" s="92">
        <v>0</v>
      </c>
      <c r="AJ156" s="92">
        <v>0</v>
      </c>
      <c r="AK156" s="92">
        <v>0</v>
      </c>
      <c r="AL156" s="92">
        <v>0</v>
      </c>
      <c r="AM156" s="92">
        <v>0</v>
      </c>
      <c r="AN156" s="92">
        <v>0</v>
      </c>
      <c r="AO156" s="92">
        <v>0</v>
      </c>
      <c r="AP156" s="92">
        <v>0</v>
      </c>
      <c r="AQ156" s="92">
        <v>0</v>
      </c>
      <c r="AR156" s="92">
        <v>0</v>
      </c>
      <c r="AS156" s="92">
        <v>0</v>
      </c>
    </row>
    <row r="157" spans="1:45" s="6" customFormat="1" ht="36" hidden="1" customHeight="1" x14ac:dyDescent="0.2">
      <c r="A157" s="77"/>
      <c r="B157" s="80"/>
      <c r="C157" s="95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</row>
    <row r="158" spans="1:45" s="6" customFormat="1" ht="12.75" hidden="1" customHeight="1" x14ac:dyDescent="0.2">
      <c r="A158" s="77"/>
      <c r="B158" s="120"/>
      <c r="C158" s="95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131"/>
      <c r="AF158" s="131"/>
      <c r="AG158" s="131"/>
      <c r="AH158" s="131"/>
      <c r="AI158" s="131"/>
      <c r="AJ158" s="131"/>
      <c r="AK158" s="131"/>
      <c r="AL158" s="131"/>
      <c r="AM158" s="131"/>
      <c r="AN158" s="131"/>
      <c r="AO158" s="131"/>
      <c r="AP158" s="131"/>
      <c r="AQ158" s="131"/>
      <c r="AR158" s="131"/>
      <c r="AS158" s="131"/>
    </row>
    <row r="159" spans="1:45" s="6" customFormat="1" ht="12.75" hidden="1" customHeight="1" x14ac:dyDescent="0.2">
      <c r="A159" s="77"/>
      <c r="B159" s="120"/>
      <c r="C159" s="95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  <c r="AA159" s="131"/>
      <c r="AB159" s="131"/>
      <c r="AC159" s="131"/>
      <c r="AD159" s="131"/>
      <c r="AE159" s="131"/>
      <c r="AF159" s="131"/>
      <c r="AG159" s="131"/>
      <c r="AH159" s="131"/>
      <c r="AI159" s="131"/>
      <c r="AJ159" s="131"/>
      <c r="AK159" s="131"/>
      <c r="AL159" s="131"/>
      <c r="AM159" s="131"/>
      <c r="AN159" s="131"/>
      <c r="AO159" s="131"/>
      <c r="AP159" s="131"/>
      <c r="AQ159" s="131"/>
      <c r="AR159" s="131"/>
      <c r="AS159" s="131"/>
    </row>
    <row r="160" spans="1:45" s="6" customFormat="1" ht="12.75" hidden="1" x14ac:dyDescent="0.2">
      <c r="A160" s="210"/>
      <c r="B160" s="212"/>
      <c r="C160" s="211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</row>
    <row r="161" spans="1:45" s="6" customFormat="1" ht="12.75" hidden="1" x14ac:dyDescent="0.2">
      <c r="A161" s="210"/>
      <c r="B161" s="212"/>
      <c r="C161" s="211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</row>
    <row r="162" spans="1:45" s="6" customFormat="1" ht="28.9" hidden="1" customHeight="1" x14ac:dyDescent="0.2">
      <c r="A162" s="188" t="s">
        <v>148</v>
      </c>
      <c r="B162" s="190" t="s">
        <v>25</v>
      </c>
      <c r="C162" s="185" t="s">
        <v>36</v>
      </c>
      <c r="D162" s="196">
        <f>SUM(D163:D165)</f>
        <v>0</v>
      </c>
      <c r="E162" s="196">
        <f t="shared" ref="E162:Q162" si="55">SUM(E163:E165)</f>
        <v>0</v>
      </c>
      <c r="F162" s="196">
        <f t="shared" si="55"/>
        <v>0</v>
      </c>
      <c r="G162" s="196">
        <f t="shared" si="55"/>
        <v>0</v>
      </c>
      <c r="H162" s="196">
        <f t="shared" si="55"/>
        <v>0</v>
      </c>
      <c r="I162" s="196">
        <f t="shared" si="55"/>
        <v>0</v>
      </c>
      <c r="J162" s="196">
        <f t="shared" si="55"/>
        <v>0</v>
      </c>
      <c r="K162" s="196">
        <f t="shared" si="55"/>
        <v>0</v>
      </c>
      <c r="L162" s="196">
        <f t="shared" si="55"/>
        <v>0</v>
      </c>
      <c r="M162" s="196">
        <f t="shared" si="55"/>
        <v>0</v>
      </c>
      <c r="N162" s="196">
        <f t="shared" si="55"/>
        <v>0</v>
      </c>
      <c r="O162" s="196">
        <f t="shared" si="55"/>
        <v>0</v>
      </c>
      <c r="P162" s="196">
        <f t="shared" si="55"/>
        <v>0</v>
      </c>
      <c r="Q162" s="196">
        <f t="shared" si="55"/>
        <v>0</v>
      </c>
      <c r="R162" s="196">
        <f>SUM(R163:R165)</f>
        <v>0</v>
      </c>
      <c r="S162" s="196">
        <f t="shared" ref="S162:AS162" si="56">SUM(S163:S165)</f>
        <v>0</v>
      </c>
      <c r="T162" s="196">
        <f t="shared" si="56"/>
        <v>0</v>
      </c>
      <c r="U162" s="196">
        <f t="shared" si="56"/>
        <v>0</v>
      </c>
      <c r="V162" s="196">
        <f t="shared" si="56"/>
        <v>0</v>
      </c>
      <c r="W162" s="196">
        <f t="shared" si="56"/>
        <v>0</v>
      </c>
      <c r="X162" s="196">
        <f t="shared" si="56"/>
        <v>0</v>
      </c>
      <c r="Y162" s="196">
        <f t="shared" si="56"/>
        <v>0</v>
      </c>
      <c r="Z162" s="196">
        <f t="shared" si="56"/>
        <v>0</v>
      </c>
      <c r="AA162" s="196">
        <f t="shared" si="56"/>
        <v>0</v>
      </c>
      <c r="AB162" s="196">
        <f t="shared" si="56"/>
        <v>0</v>
      </c>
      <c r="AC162" s="196">
        <f t="shared" si="56"/>
        <v>0</v>
      </c>
      <c r="AD162" s="196">
        <f t="shared" si="56"/>
        <v>0</v>
      </c>
      <c r="AE162" s="196">
        <f t="shared" si="56"/>
        <v>0</v>
      </c>
      <c r="AF162" s="196">
        <f t="shared" si="56"/>
        <v>0</v>
      </c>
      <c r="AG162" s="196">
        <f t="shared" si="56"/>
        <v>0</v>
      </c>
      <c r="AH162" s="196">
        <f t="shared" si="56"/>
        <v>0</v>
      </c>
      <c r="AI162" s="196">
        <f t="shared" si="56"/>
        <v>0</v>
      </c>
      <c r="AJ162" s="196">
        <f t="shared" si="56"/>
        <v>0</v>
      </c>
      <c r="AK162" s="196">
        <f t="shared" si="56"/>
        <v>0</v>
      </c>
      <c r="AL162" s="196">
        <f t="shared" si="56"/>
        <v>0</v>
      </c>
      <c r="AM162" s="196">
        <f t="shared" si="56"/>
        <v>0</v>
      </c>
      <c r="AN162" s="196">
        <f t="shared" si="56"/>
        <v>0</v>
      </c>
      <c r="AO162" s="196">
        <f t="shared" si="56"/>
        <v>0</v>
      </c>
      <c r="AP162" s="196">
        <f t="shared" si="56"/>
        <v>0</v>
      </c>
      <c r="AQ162" s="196">
        <f t="shared" si="56"/>
        <v>0</v>
      </c>
      <c r="AR162" s="196">
        <f t="shared" si="56"/>
        <v>0</v>
      </c>
      <c r="AS162" s="196">
        <f t="shared" si="56"/>
        <v>0</v>
      </c>
    </row>
    <row r="163" spans="1:45" s="6" customFormat="1" ht="12.75" hidden="1" x14ac:dyDescent="0.2">
      <c r="A163" s="77" t="s">
        <v>148</v>
      </c>
      <c r="B163" s="80" t="s">
        <v>922</v>
      </c>
      <c r="C163" s="93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  <c r="V163" s="131"/>
      <c r="W163" s="131"/>
      <c r="X163" s="131"/>
      <c r="Y163" s="131"/>
      <c r="Z163" s="131"/>
      <c r="AA163" s="131"/>
      <c r="AB163" s="131"/>
      <c r="AC163" s="131"/>
      <c r="AD163" s="131"/>
      <c r="AE163" s="131"/>
      <c r="AF163" s="131"/>
      <c r="AG163" s="131"/>
      <c r="AH163" s="131"/>
      <c r="AI163" s="131"/>
      <c r="AJ163" s="131"/>
      <c r="AK163" s="131"/>
      <c r="AL163" s="131"/>
      <c r="AM163" s="131"/>
      <c r="AN163" s="131"/>
      <c r="AO163" s="131"/>
      <c r="AP163" s="131"/>
      <c r="AQ163" s="131"/>
      <c r="AR163" s="131"/>
      <c r="AS163" s="131"/>
    </row>
    <row r="164" spans="1:45" s="6" customFormat="1" ht="12.75" hidden="1" x14ac:dyDescent="0.2">
      <c r="A164" s="77" t="s">
        <v>148</v>
      </c>
      <c r="B164" s="80" t="s">
        <v>922</v>
      </c>
      <c r="C164" s="93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131"/>
      <c r="AF164" s="131"/>
      <c r="AG164" s="131"/>
      <c r="AH164" s="131"/>
      <c r="AI164" s="131"/>
      <c r="AJ164" s="131"/>
      <c r="AK164" s="131"/>
      <c r="AL164" s="131"/>
      <c r="AM164" s="131"/>
      <c r="AN164" s="131"/>
      <c r="AO164" s="131"/>
      <c r="AP164" s="131"/>
      <c r="AQ164" s="131"/>
      <c r="AR164" s="131"/>
      <c r="AS164" s="131"/>
    </row>
    <row r="165" spans="1:45" s="6" customFormat="1" ht="12.75" hidden="1" x14ac:dyDescent="0.2">
      <c r="A165" s="77" t="s">
        <v>85</v>
      </c>
      <c r="B165" s="87" t="s">
        <v>85</v>
      </c>
      <c r="C165" s="93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</row>
    <row r="166" spans="1:45" s="6" customFormat="1" ht="22.15" customHeight="1" x14ac:dyDescent="0.2">
      <c r="A166" s="188" t="s">
        <v>150</v>
      </c>
      <c r="B166" s="184" t="s">
        <v>26</v>
      </c>
      <c r="C166" s="185" t="s">
        <v>36</v>
      </c>
      <c r="D166" s="193">
        <f t="shared" ref="D166:AS166" si="57">SUM(D167:D172)</f>
        <v>0</v>
      </c>
      <c r="E166" s="193">
        <f t="shared" si="57"/>
        <v>0</v>
      </c>
      <c r="F166" s="193">
        <f t="shared" si="57"/>
        <v>0</v>
      </c>
      <c r="G166" s="193">
        <f t="shared" si="57"/>
        <v>0</v>
      </c>
      <c r="H166" s="193">
        <f t="shared" si="57"/>
        <v>0</v>
      </c>
      <c r="I166" s="193">
        <f t="shared" si="57"/>
        <v>0</v>
      </c>
      <c r="J166" s="193">
        <f t="shared" si="57"/>
        <v>0</v>
      </c>
      <c r="K166" s="193">
        <f t="shared" si="57"/>
        <v>0</v>
      </c>
      <c r="L166" s="193">
        <f t="shared" si="57"/>
        <v>0</v>
      </c>
      <c r="M166" s="193">
        <f t="shared" si="57"/>
        <v>0</v>
      </c>
      <c r="N166" s="193">
        <f t="shared" si="57"/>
        <v>0</v>
      </c>
      <c r="O166" s="193">
        <f t="shared" si="57"/>
        <v>0</v>
      </c>
      <c r="P166" s="193">
        <f t="shared" si="57"/>
        <v>0</v>
      </c>
      <c r="Q166" s="193">
        <f t="shared" si="57"/>
        <v>0</v>
      </c>
      <c r="R166" s="193">
        <f t="shared" si="57"/>
        <v>0</v>
      </c>
      <c r="S166" s="193">
        <f t="shared" si="57"/>
        <v>0</v>
      </c>
      <c r="T166" s="193">
        <f t="shared" si="57"/>
        <v>0</v>
      </c>
      <c r="U166" s="193">
        <f t="shared" si="57"/>
        <v>0</v>
      </c>
      <c r="V166" s="193">
        <f t="shared" si="57"/>
        <v>0</v>
      </c>
      <c r="W166" s="193">
        <f t="shared" si="57"/>
        <v>0</v>
      </c>
      <c r="X166" s="193">
        <f t="shared" si="57"/>
        <v>0</v>
      </c>
      <c r="Y166" s="193">
        <f t="shared" si="57"/>
        <v>0</v>
      </c>
      <c r="Z166" s="193">
        <f t="shared" si="57"/>
        <v>0</v>
      </c>
      <c r="AA166" s="193">
        <f t="shared" si="57"/>
        <v>0</v>
      </c>
      <c r="AB166" s="193">
        <f t="shared" si="57"/>
        <v>0</v>
      </c>
      <c r="AC166" s="193">
        <f t="shared" si="57"/>
        <v>0</v>
      </c>
      <c r="AD166" s="193">
        <f t="shared" si="57"/>
        <v>0</v>
      </c>
      <c r="AE166" s="193">
        <f t="shared" si="57"/>
        <v>0</v>
      </c>
      <c r="AF166" s="193">
        <f t="shared" si="57"/>
        <v>0</v>
      </c>
      <c r="AG166" s="193">
        <f t="shared" si="57"/>
        <v>0</v>
      </c>
      <c r="AH166" s="193">
        <f t="shared" si="57"/>
        <v>0</v>
      </c>
      <c r="AI166" s="193">
        <f t="shared" si="57"/>
        <v>1.083</v>
      </c>
      <c r="AJ166" s="193">
        <f t="shared" si="57"/>
        <v>0</v>
      </c>
      <c r="AK166" s="193">
        <f t="shared" si="57"/>
        <v>0</v>
      </c>
      <c r="AL166" s="193">
        <f t="shared" si="57"/>
        <v>0</v>
      </c>
      <c r="AM166" s="193">
        <f t="shared" si="57"/>
        <v>0</v>
      </c>
      <c r="AN166" s="193">
        <f t="shared" si="57"/>
        <v>0</v>
      </c>
      <c r="AO166" s="193">
        <f t="shared" si="57"/>
        <v>0</v>
      </c>
      <c r="AP166" s="193">
        <f t="shared" si="57"/>
        <v>0</v>
      </c>
      <c r="AQ166" s="193">
        <f t="shared" si="57"/>
        <v>0</v>
      </c>
      <c r="AR166" s="193">
        <f t="shared" si="57"/>
        <v>0</v>
      </c>
      <c r="AS166" s="193">
        <f t="shared" si="57"/>
        <v>0</v>
      </c>
    </row>
    <row r="167" spans="1:45" s="6" customFormat="1" ht="18" customHeight="1" x14ac:dyDescent="0.2">
      <c r="A167" s="77" t="s">
        <v>150</v>
      </c>
      <c r="B167" s="80" t="str">
        <f>'Прил 10'!B167</f>
        <v>Легковой автомобиль класса В</v>
      </c>
      <c r="C167" s="95" t="str">
        <f>'Прил 10'!C167</f>
        <v>М/УСК/73/П12</v>
      </c>
      <c r="D167" s="131">
        <v>0</v>
      </c>
      <c r="E167" s="131">
        <v>0</v>
      </c>
      <c r="F167" s="131">
        <v>0</v>
      </c>
      <c r="G167" s="131">
        <v>0</v>
      </c>
      <c r="H167" s="131">
        <v>0</v>
      </c>
      <c r="I167" s="131">
        <v>0</v>
      </c>
      <c r="J167" s="131">
        <v>0</v>
      </c>
      <c r="K167" s="131">
        <v>0</v>
      </c>
      <c r="L167" s="131">
        <v>0</v>
      </c>
      <c r="M167" s="131">
        <v>0</v>
      </c>
      <c r="N167" s="131">
        <v>0</v>
      </c>
      <c r="O167" s="131">
        <v>0</v>
      </c>
      <c r="P167" s="131">
        <v>0</v>
      </c>
      <c r="Q167" s="131">
        <v>0</v>
      </c>
      <c r="R167" s="131">
        <v>0</v>
      </c>
      <c r="S167" s="131">
        <v>0</v>
      </c>
      <c r="T167" s="131">
        <v>0</v>
      </c>
      <c r="U167" s="131">
        <v>0</v>
      </c>
      <c r="V167" s="131">
        <v>0</v>
      </c>
      <c r="W167" s="131">
        <v>0</v>
      </c>
      <c r="X167" s="131">
        <v>0</v>
      </c>
      <c r="Y167" s="131">
        <v>0</v>
      </c>
      <c r="Z167" s="131">
        <v>0</v>
      </c>
      <c r="AA167" s="131">
        <v>0</v>
      </c>
      <c r="AB167" s="131">
        <v>0</v>
      </c>
      <c r="AC167" s="131">
        <v>0</v>
      </c>
      <c r="AD167" s="131">
        <v>0</v>
      </c>
      <c r="AE167" s="131">
        <v>0</v>
      </c>
      <c r="AF167" s="131">
        <v>0</v>
      </c>
      <c r="AG167" s="131">
        <v>0</v>
      </c>
      <c r="AH167" s="131">
        <v>0</v>
      </c>
      <c r="AI167" s="131">
        <v>0</v>
      </c>
      <c r="AJ167" s="131">
        <f>'Прил 12'!J167</f>
        <v>0</v>
      </c>
      <c r="AK167" s="131">
        <f>'Прил 12'!K167</f>
        <v>0</v>
      </c>
      <c r="AL167" s="131">
        <v>0</v>
      </c>
      <c r="AM167" s="131">
        <v>0</v>
      </c>
      <c r="AN167" s="131">
        <v>0</v>
      </c>
      <c r="AO167" s="131">
        <v>0</v>
      </c>
      <c r="AP167" s="131">
        <v>0</v>
      </c>
      <c r="AQ167" s="131">
        <v>0</v>
      </c>
      <c r="AR167" s="131">
        <v>0</v>
      </c>
      <c r="AS167" s="131">
        <v>0</v>
      </c>
    </row>
    <row r="168" spans="1:45" s="6" customFormat="1" ht="16.899999999999999" customHeight="1" x14ac:dyDescent="0.2">
      <c r="A168" s="77" t="s">
        <v>150</v>
      </c>
      <c r="B168" s="80" t="str">
        <f>'Прил 10'!B168</f>
        <v>Легковой автомобиль класса С</v>
      </c>
      <c r="C168" s="95" t="str">
        <f>'Прил 10'!C168</f>
        <v>М/УСК/73/П13</v>
      </c>
      <c r="D168" s="131">
        <v>0</v>
      </c>
      <c r="E168" s="131">
        <v>0</v>
      </c>
      <c r="F168" s="131">
        <v>0</v>
      </c>
      <c r="G168" s="131">
        <v>0</v>
      </c>
      <c r="H168" s="131">
        <v>0</v>
      </c>
      <c r="I168" s="131">
        <v>0</v>
      </c>
      <c r="J168" s="131">
        <v>0</v>
      </c>
      <c r="K168" s="131">
        <v>0</v>
      </c>
      <c r="L168" s="131">
        <v>0</v>
      </c>
      <c r="M168" s="131">
        <v>0</v>
      </c>
      <c r="N168" s="131">
        <v>0</v>
      </c>
      <c r="O168" s="131">
        <v>0</v>
      </c>
      <c r="P168" s="131">
        <v>0</v>
      </c>
      <c r="Q168" s="131">
        <v>0</v>
      </c>
      <c r="R168" s="131">
        <v>0</v>
      </c>
      <c r="S168" s="131">
        <v>0</v>
      </c>
      <c r="T168" s="131">
        <v>0</v>
      </c>
      <c r="U168" s="131">
        <v>0</v>
      </c>
      <c r="V168" s="131">
        <v>0</v>
      </c>
      <c r="W168" s="131">
        <v>0</v>
      </c>
      <c r="X168" s="131">
        <v>0</v>
      </c>
      <c r="Y168" s="131">
        <v>0</v>
      </c>
      <c r="Z168" s="131">
        <v>0</v>
      </c>
      <c r="AA168" s="131">
        <v>0</v>
      </c>
      <c r="AB168" s="131">
        <v>0</v>
      </c>
      <c r="AC168" s="131">
        <v>0</v>
      </c>
      <c r="AD168" s="131">
        <v>0</v>
      </c>
      <c r="AE168" s="131">
        <v>0</v>
      </c>
      <c r="AF168" s="131">
        <v>0</v>
      </c>
      <c r="AG168" s="131">
        <v>0</v>
      </c>
      <c r="AH168" s="131">
        <v>0</v>
      </c>
      <c r="AI168" s="131">
        <v>0</v>
      </c>
      <c r="AJ168" s="131">
        <f>'Прил 12'!J168</f>
        <v>0</v>
      </c>
      <c r="AK168" s="131">
        <f>'Прил 12'!K168</f>
        <v>0</v>
      </c>
      <c r="AL168" s="131">
        <v>0</v>
      </c>
      <c r="AM168" s="131">
        <v>0</v>
      </c>
      <c r="AN168" s="131">
        <v>0</v>
      </c>
      <c r="AO168" s="131">
        <v>0</v>
      </c>
      <c r="AP168" s="131">
        <v>0</v>
      </c>
      <c r="AQ168" s="131">
        <v>0</v>
      </c>
      <c r="AR168" s="131">
        <v>0</v>
      </c>
      <c r="AS168" s="131">
        <v>0</v>
      </c>
    </row>
    <row r="169" spans="1:45" s="6" customFormat="1" ht="22.9" customHeight="1" x14ac:dyDescent="0.2">
      <c r="A169" s="77" t="s">
        <v>150</v>
      </c>
      <c r="B169" s="80" t="str">
        <f>'Прил 10'!B169</f>
        <v>Грузопассажирский автомобиль УАЗ 390995</v>
      </c>
      <c r="C169" s="95" t="str">
        <f>'Прил 10'!C169</f>
        <v>М/УСК/73/П14</v>
      </c>
      <c r="D169" s="131">
        <v>0</v>
      </c>
      <c r="E169" s="131">
        <v>0</v>
      </c>
      <c r="F169" s="131">
        <v>0</v>
      </c>
      <c r="G169" s="131">
        <v>0</v>
      </c>
      <c r="H169" s="131">
        <v>0</v>
      </c>
      <c r="I169" s="131">
        <v>0</v>
      </c>
      <c r="J169" s="131">
        <v>0</v>
      </c>
      <c r="K169" s="131">
        <v>0</v>
      </c>
      <c r="L169" s="131">
        <v>0</v>
      </c>
      <c r="M169" s="131">
        <v>0</v>
      </c>
      <c r="N169" s="131">
        <v>0</v>
      </c>
      <c r="O169" s="131">
        <v>0</v>
      </c>
      <c r="P169" s="131">
        <v>0</v>
      </c>
      <c r="Q169" s="131">
        <v>0</v>
      </c>
      <c r="R169" s="131">
        <v>0</v>
      </c>
      <c r="S169" s="131">
        <v>0</v>
      </c>
      <c r="T169" s="131">
        <v>0</v>
      </c>
      <c r="U169" s="131">
        <v>0</v>
      </c>
      <c r="V169" s="131">
        <v>0</v>
      </c>
      <c r="W169" s="131">
        <v>0</v>
      </c>
      <c r="X169" s="131">
        <v>0</v>
      </c>
      <c r="Y169" s="131">
        <v>0</v>
      </c>
      <c r="Z169" s="131">
        <v>0</v>
      </c>
      <c r="AA169" s="131">
        <v>0</v>
      </c>
      <c r="AB169" s="131">
        <v>0</v>
      </c>
      <c r="AC169" s="131">
        <v>0</v>
      </c>
      <c r="AD169" s="131">
        <v>0</v>
      </c>
      <c r="AE169" s="131">
        <v>0</v>
      </c>
      <c r="AF169" s="131">
        <v>0</v>
      </c>
      <c r="AG169" s="131">
        <v>0</v>
      </c>
      <c r="AH169" s="131">
        <v>0</v>
      </c>
      <c r="AI169" s="131">
        <v>0</v>
      </c>
      <c r="AJ169" s="131">
        <f>'Прил 12'!J169</f>
        <v>0</v>
      </c>
      <c r="AK169" s="131">
        <f>'Прил 12'!K169</f>
        <v>0</v>
      </c>
      <c r="AL169" s="131"/>
      <c r="AM169" s="131"/>
      <c r="AN169" s="131"/>
      <c r="AO169" s="131"/>
      <c r="AP169" s="131"/>
      <c r="AQ169" s="131"/>
      <c r="AR169" s="131">
        <v>0</v>
      </c>
      <c r="AS169" s="131">
        <v>0</v>
      </c>
    </row>
    <row r="170" spans="1:45" s="6" customFormat="1" ht="22.15" customHeight="1" x14ac:dyDescent="0.2">
      <c r="A170" s="77" t="s">
        <v>150</v>
      </c>
      <c r="B170" s="80" t="str">
        <f>'Прил 10'!B170</f>
        <v>Грузопассажирский автомобиль УАЗ 390945</v>
      </c>
      <c r="C170" s="95" t="str">
        <f>'Прил 10'!C170</f>
        <v>М/УСК/73/П15</v>
      </c>
      <c r="D170" s="131">
        <v>0</v>
      </c>
      <c r="E170" s="131">
        <v>0</v>
      </c>
      <c r="F170" s="131">
        <v>0</v>
      </c>
      <c r="G170" s="131">
        <v>0</v>
      </c>
      <c r="H170" s="131">
        <v>0</v>
      </c>
      <c r="I170" s="131">
        <v>0</v>
      </c>
      <c r="J170" s="131">
        <v>0</v>
      </c>
      <c r="K170" s="131">
        <v>0</v>
      </c>
      <c r="L170" s="131">
        <v>0</v>
      </c>
      <c r="M170" s="131">
        <v>0</v>
      </c>
      <c r="N170" s="131">
        <v>0</v>
      </c>
      <c r="O170" s="131">
        <v>0</v>
      </c>
      <c r="P170" s="131">
        <v>0</v>
      </c>
      <c r="Q170" s="131">
        <v>0</v>
      </c>
      <c r="R170" s="131">
        <v>0</v>
      </c>
      <c r="S170" s="131">
        <v>0</v>
      </c>
      <c r="T170" s="131">
        <v>0</v>
      </c>
      <c r="U170" s="131">
        <v>0</v>
      </c>
      <c r="V170" s="131">
        <v>0</v>
      </c>
      <c r="W170" s="131">
        <v>0</v>
      </c>
      <c r="X170" s="131">
        <v>0</v>
      </c>
      <c r="Y170" s="131">
        <v>0</v>
      </c>
      <c r="Z170" s="131">
        <v>0</v>
      </c>
      <c r="AA170" s="131">
        <v>0</v>
      </c>
      <c r="AB170" s="131">
        <v>0</v>
      </c>
      <c r="AC170" s="131">
        <v>0</v>
      </c>
      <c r="AD170" s="131">
        <v>0</v>
      </c>
      <c r="AE170" s="131">
        <v>0</v>
      </c>
      <c r="AF170" s="131">
        <v>0</v>
      </c>
      <c r="AG170" s="131">
        <v>0</v>
      </c>
      <c r="AH170" s="131">
        <v>0</v>
      </c>
      <c r="AI170" s="131">
        <v>0</v>
      </c>
      <c r="AJ170" s="131">
        <f>'Прил 12'!J170</f>
        <v>0</v>
      </c>
      <c r="AK170" s="131">
        <f>'Прил 12'!K170</f>
        <v>0</v>
      </c>
      <c r="AL170" s="131"/>
      <c r="AM170" s="131"/>
      <c r="AN170" s="131"/>
      <c r="AO170" s="131"/>
      <c r="AP170" s="131"/>
      <c r="AQ170" s="131"/>
      <c r="AR170" s="131">
        <v>0</v>
      </c>
      <c r="AS170" s="131">
        <v>0</v>
      </c>
    </row>
    <row r="171" spans="1:45" s="6" customFormat="1" ht="22.15" customHeight="1" x14ac:dyDescent="0.2">
      <c r="A171" s="77" t="s">
        <v>150</v>
      </c>
      <c r="B171" s="80" t="str">
        <f>'Прил 10'!B171</f>
        <v xml:space="preserve">Автоподъемник Чайка-Socage T318 на базе ГАЗ Next, 4x2 </v>
      </c>
      <c r="C171" s="95" t="str">
        <f>'Прил 10'!C171</f>
        <v>М/УСК/73/П16</v>
      </c>
      <c r="D171" s="131">
        <v>0</v>
      </c>
      <c r="E171" s="131">
        <v>0</v>
      </c>
      <c r="F171" s="131">
        <v>0</v>
      </c>
      <c r="G171" s="131">
        <v>0</v>
      </c>
      <c r="H171" s="131">
        <v>0</v>
      </c>
      <c r="I171" s="131">
        <v>0</v>
      </c>
      <c r="J171" s="131">
        <v>0</v>
      </c>
      <c r="K171" s="131">
        <v>0</v>
      </c>
      <c r="L171" s="131">
        <v>0</v>
      </c>
      <c r="M171" s="131">
        <v>0</v>
      </c>
      <c r="N171" s="131">
        <v>0</v>
      </c>
      <c r="O171" s="131">
        <v>0</v>
      </c>
      <c r="P171" s="131">
        <v>0</v>
      </c>
      <c r="Q171" s="131">
        <v>0</v>
      </c>
      <c r="R171" s="131">
        <v>0</v>
      </c>
      <c r="S171" s="131">
        <v>0</v>
      </c>
      <c r="T171" s="131">
        <v>0</v>
      </c>
      <c r="U171" s="131">
        <v>0</v>
      </c>
      <c r="V171" s="131">
        <v>0</v>
      </c>
      <c r="W171" s="131">
        <v>0</v>
      </c>
      <c r="X171" s="131">
        <v>0</v>
      </c>
      <c r="Y171" s="131">
        <v>0</v>
      </c>
      <c r="Z171" s="131">
        <v>0</v>
      </c>
      <c r="AA171" s="131">
        <v>0</v>
      </c>
      <c r="AB171" s="131">
        <v>0</v>
      </c>
      <c r="AC171" s="131">
        <v>0</v>
      </c>
      <c r="AD171" s="131">
        <v>0</v>
      </c>
      <c r="AE171" s="131">
        <v>0</v>
      </c>
      <c r="AF171" s="131">
        <v>0</v>
      </c>
      <c r="AG171" s="131">
        <v>0</v>
      </c>
      <c r="AH171" s="131">
        <v>0</v>
      </c>
      <c r="AI171" s="131">
        <v>0</v>
      </c>
      <c r="AJ171" s="131">
        <f>'Прил 12'!J171</f>
        <v>0</v>
      </c>
      <c r="AK171" s="131">
        <f>'Прил 12'!K171</f>
        <v>0</v>
      </c>
      <c r="AL171" s="131"/>
      <c r="AM171" s="131"/>
      <c r="AN171" s="131"/>
      <c r="AO171" s="131"/>
      <c r="AP171" s="131"/>
      <c r="AQ171" s="131"/>
      <c r="AR171" s="131">
        <v>0</v>
      </c>
      <c r="AS171" s="131">
        <v>0</v>
      </c>
    </row>
    <row r="172" spans="1:45" s="6" customFormat="1" ht="21.6" customHeight="1" x14ac:dyDescent="0.2">
      <c r="A172" s="77" t="s">
        <v>150</v>
      </c>
      <c r="B172" s="80" t="str">
        <f>'Прил 10'!B172</f>
        <v>Сервер с операционной системой</v>
      </c>
      <c r="C172" s="95" t="str">
        <f>'Прил 10'!C172</f>
        <v>М/УСК/73/П19</v>
      </c>
      <c r="D172" s="131">
        <v>0</v>
      </c>
      <c r="E172" s="131">
        <v>0</v>
      </c>
      <c r="F172" s="131">
        <v>0</v>
      </c>
      <c r="G172" s="131">
        <v>0</v>
      </c>
      <c r="H172" s="131">
        <v>0</v>
      </c>
      <c r="I172" s="131">
        <v>0</v>
      </c>
      <c r="J172" s="131">
        <v>0</v>
      </c>
      <c r="K172" s="131">
        <v>0</v>
      </c>
      <c r="L172" s="131">
        <v>0</v>
      </c>
      <c r="M172" s="131">
        <v>0</v>
      </c>
      <c r="N172" s="131">
        <v>0</v>
      </c>
      <c r="O172" s="131">
        <v>0</v>
      </c>
      <c r="P172" s="131">
        <v>0</v>
      </c>
      <c r="Q172" s="131">
        <v>0</v>
      </c>
      <c r="R172" s="131">
        <v>0</v>
      </c>
      <c r="S172" s="131">
        <v>0</v>
      </c>
      <c r="T172" s="131">
        <v>0</v>
      </c>
      <c r="U172" s="131">
        <v>0</v>
      </c>
      <c r="V172" s="131">
        <v>0</v>
      </c>
      <c r="W172" s="131">
        <v>0</v>
      </c>
      <c r="X172" s="131">
        <v>0</v>
      </c>
      <c r="Y172" s="131">
        <v>0</v>
      </c>
      <c r="Z172" s="131">
        <v>0</v>
      </c>
      <c r="AA172" s="131">
        <v>0</v>
      </c>
      <c r="AB172" s="131">
        <v>0</v>
      </c>
      <c r="AC172" s="131">
        <v>0</v>
      </c>
      <c r="AD172" s="131">
        <v>0</v>
      </c>
      <c r="AE172" s="131">
        <v>0</v>
      </c>
      <c r="AF172" s="131">
        <v>0</v>
      </c>
      <c r="AG172" s="131">
        <v>0</v>
      </c>
      <c r="AH172" s="131">
        <v>0</v>
      </c>
      <c r="AI172" s="131">
        <v>1.083</v>
      </c>
      <c r="AJ172" s="131">
        <f>'Прил 12'!J172</f>
        <v>0</v>
      </c>
      <c r="AK172" s="131">
        <f>'Прил 12'!K172</f>
        <v>0</v>
      </c>
      <c r="AL172" s="131"/>
      <c r="AM172" s="131"/>
      <c r="AN172" s="131"/>
      <c r="AO172" s="131"/>
      <c r="AP172" s="131"/>
      <c r="AQ172" s="131"/>
      <c r="AR172" s="131">
        <v>0</v>
      </c>
      <c r="AS172" s="131">
        <v>0</v>
      </c>
    </row>
    <row r="174" spans="1:45" x14ac:dyDescent="0.25">
      <c r="C174" s="6" t="s">
        <v>966</v>
      </c>
      <c r="AC174" s="6" t="s">
        <v>967</v>
      </c>
    </row>
    <row r="176" spans="1:45" x14ac:dyDescent="0.25">
      <c r="C176" s="6" t="s">
        <v>43</v>
      </c>
      <c r="AC176" s="6" t="s">
        <v>44</v>
      </c>
      <c r="AD176" s="6" t="s">
        <v>44</v>
      </c>
    </row>
    <row r="177" spans="3:30" x14ac:dyDescent="0.25">
      <c r="C177" s="6"/>
      <c r="AC177" s="6"/>
      <c r="AD177" s="6"/>
    </row>
    <row r="178" spans="3:30" x14ac:dyDescent="0.25">
      <c r="C178" s="6" t="str">
        <f>'Прил 17'!C179</f>
        <v>Заместитель генерального директора по логистике и транспорту</v>
      </c>
      <c r="AC178" s="6" t="str">
        <f>'Прил 17'!AD179</f>
        <v>К.Н. Свешников</v>
      </c>
      <c r="AD178" s="6" t="s">
        <v>947</v>
      </c>
    </row>
    <row r="179" spans="3:30" x14ac:dyDescent="0.25">
      <c r="C179" s="6"/>
      <c r="AC179" s="6"/>
      <c r="AD179" s="6"/>
    </row>
    <row r="180" spans="3:30" x14ac:dyDescent="0.25">
      <c r="C180" s="6" t="str">
        <f>'Прил 17'!C181</f>
        <v xml:space="preserve">Начальник ОРС </v>
      </c>
      <c r="AC180" s="6" t="str">
        <f>'Прил 17'!AD181</f>
        <v>Ф.М.Валиахметов</v>
      </c>
      <c r="AD180" s="6"/>
    </row>
    <row r="181" spans="3:30" x14ac:dyDescent="0.25">
      <c r="C181" s="6"/>
      <c r="AC181" s="6"/>
      <c r="AD181" s="6"/>
    </row>
    <row r="182" spans="3:30" x14ac:dyDescent="0.25">
      <c r="C182" s="6" t="str">
        <f>'Прил 10'!C182</f>
        <v>Начальник УТЭ</v>
      </c>
      <c r="AC182" s="6" t="str">
        <f>'Прил 10'!O182</f>
        <v>И.Г. Самойлов</v>
      </c>
      <c r="AD182" s="6" t="s">
        <v>35</v>
      </c>
    </row>
    <row r="184" spans="3:30" s="6" customFormat="1" ht="12.75" x14ac:dyDescent="0.2">
      <c r="C184" s="6" t="s">
        <v>963</v>
      </c>
      <c r="AC184" s="6" t="s">
        <v>964</v>
      </c>
    </row>
  </sheetData>
  <mergeCells count="39">
    <mergeCell ref="AF15:AG15"/>
    <mergeCell ref="AH15:AI15"/>
    <mergeCell ref="AJ15:AK15"/>
    <mergeCell ref="AB15:AC15"/>
    <mergeCell ref="T10:AM10"/>
    <mergeCell ref="T15:U15"/>
    <mergeCell ref="V15:W15"/>
    <mergeCell ref="X15:Y15"/>
    <mergeCell ref="Z15:AA15"/>
    <mergeCell ref="AD15:AE15"/>
    <mergeCell ref="L15:M15"/>
    <mergeCell ref="N15:O15"/>
    <mergeCell ref="P15:Q15"/>
    <mergeCell ref="R15:S15"/>
    <mergeCell ref="D15:E15"/>
    <mergeCell ref="F15:G15"/>
    <mergeCell ref="H15:I15"/>
    <mergeCell ref="J15:K15"/>
    <mergeCell ref="V8:W8"/>
    <mergeCell ref="A13:A16"/>
    <mergeCell ref="B13:B16"/>
    <mergeCell ref="C13:C16"/>
    <mergeCell ref="D13:AS13"/>
    <mergeCell ref="D14:I14"/>
    <mergeCell ref="J14:O14"/>
    <mergeCell ref="P14:U14"/>
    <mergeCell ref="V14:AA14"/>
    <mergeCell ref="AB14:AG14"/>
    <mergeCell ref="AH14:AM14"/>
    <mergeCell ref="AN14:AS14"/>
    <mergeCell ref="AP15:AQ15"/>
    <mergeCell ref="AR15:AS15"/>
    <mergeCell ref="AL15:AM15"/>
    <mergeCell ref="AN15:AO15"/>
    <mergeCell ref="S6:AC6"/>
    <mergeCell ref="AJ1:AS1"/>
    <mergeCell ref="AR3:AS3"/>
    <mergeCell ref="S5:Y5"/>
    <mergeCell ref="AR2:AS2"/>
  </mergeCells>
  <phoneticPr fontId="27" type="noConversion"/>
  <pageMargins left="0.23622047244094491" right="0.19685039370078741" top="0.27559055118110237" bottom="0" header="0" footer="0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Прил 10</vt:lpstr>
      <vt:lpstr>Прил 11</vt:lpstr>
      <vt:lpstr>Прил 12</vt:lpstr>
      <vt:lpstr>Прил 13</vt:lpstr>
      <vt:lpstr>Прил 14</vt:lpstr>
      <vt:lpstr>Прил 15</vt:lpstr>
      <vt:lpstr>Прил 16</vt:lpstr>
      <vt:lpstr>Прил 17</vt:lpstr>
      <vt:lpstr>Прил 18</vt:lpstr>
      <vt:lpstr>Прил 20</vt:lpstr>
      <vt:lpstr>'Прил 10'!Заголовки_для_печати</vt:lpstr>
      <vt:lpstr>'Прил 11'!Заголовки_для_печати</vt:lpstr>
      <vt:lpstr>'Прил 12'!Заголовки_для_печати</vt:lpstr>
      <vt:lpstr>'Прил 13'!Заголовки_для_печати</vt:lpstr>
      <vt:lpstr>'Прил 14'!Заголовки_для_печати</vt:lpstr>
      <vt:lpstr>'Прил 15'!Заголовки_для_печати</vt:lpstr>
      <vt:lpstr>'Прил 16'!Заголовки_для_печати</vt:lpstr>
      <vt:lpstr>'Прил 17'!Заголовки_для_печати</vt:lpstr>
      <vt:lpstr>'Прил 18'!Заголовки_для_печати</vt:lpstr>
      <vt:lpstr>'Прил 20'!Заголовки_для_печати</vt:lpstr>
      <vt:lpstr>'Прил 10'!Область_печати</vt:lpstr>
      <vt:lpstr>'Прил 11'!Область_печати</vt:lpstr>
      <vt:lpstr>'Прил 20'!Область_печати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Исрафилова Эльмира Максимовна</cp:lastModifiedBy>
  <cp:lastPrinted>2022-08-15T11:25:15Z</cp:lastPrinted>
  <dcterms:created xsi:type="dcterms:W3CDTF">2011-01-11T10:25:48Z</dcterms:created>
  <dcterms:modified xsi:type="dcterms:W3CDTF">2022-08-15T11:25:19Z</dcterms:modified>
</cp:coreProperties>
</file>